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順位順" sheetId="1" r:id="rId1"/>
    <sheet name="Sheet1 (2)" sheetId="2" r:id="rId2"/>
    <sheet name="Sheet2" sheetId="3" r:id="rId3"/>
    <sheet name="Sheet3" sheetId="4" r:id="rId4"/>
  </sheets>
  <definedNames>
    <definedName name="_xlnm.Print_Area" localSheetId="1">'Sheet1 (2)'!$A$1:$AM$24</definedName>
    <definedName name="_xlnm.Print_Area" localSheetId="0">'順位順'!$A$1:$AM$24</definedName>
  </definedNames>
  <calcPr fullCalcOnLoad="1"/>
</workbook>
</file>

<file path=xl/sharedStrings.xml><?xml version="1.0" encoding="utf-8"?>
<sst xmlns="http://schemas.openxmlformats.org/spreadsheetml/2006/main" count="234" uniqueCount="39">
  <si>
    <t>ホクト観光</t>
  </si>
  <si>
    <t>㈱サトー商会</t>
  </si>
  <si>
    <t>通研電気</t>
  </si>
  <si>
    <t>東北学院教職員</t>
  </si>
  <si>
    <t>日立ＴＯ</t>
  </si>
  <si>
    <t>ＮＴＴ仙台</t>
  </si>
  <si>
    <t>弘進ゴム</t>
  </si>
  <si>
    <t>ＤＮＰ東北</t>
  </si>
  <si>
    <t>仙台市水道局</t>
  </si>
  <si>
    <t>東北ゴム</t>
  </si>
  <si>
    <t>チーム名</t>
  </si>
  <si>
    <t>勝ち</t>
  </si>
  <si>
    <t>負け</t>
  </si>
  <si>
    <t>引分</t>
  </si>
  <si>
    <t>勝点</t>
  </si>
  <si>
    <t>得点</t>
  </si>
  <si>
    <t>失点</t>
  </si>
  <si>
    <t>得失点</t>
  </si>
  <si>
    <t>順位</t>
  </si>
  <si>
    <t>○</t>
  </si>
  <si>
    <t>●</t>
  </si>
  <si>
    <t>引き分け</t>
  </si>
  <si>
    <t>△</t>
  </si>
  <si>
    <t>－</t>
  </si>
  <si>
    <t>-</t>
  </si>
  <si>
    <t>※水道局対通研電気の試合は水道局の不戦敗</t>
  </si>
  <si>
    <t>○</t>
  </si>
  <si>
    <t>－</t>
  </si>
  <si>
    <t>-</t>
  </si>
  <si>
    <t>△</t>
  </si>
  <si>
    <t>●</t>
  </si>
  <si>
    <t>－</t>
  </si>
  <si>
    <t>-</t>
  </si>
  <si>
    <t>－</t>
  </si>
  <si>
    <t>-</t>
  </si>
  <si>
    <t>－</t>
  </si>
  <si>
    <t>-</t>
  </si>
  <si>
    <t>－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</si>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</sst>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77" fontId="3" fillId="0" borderId="48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77" fontId="3" fillId="0" borderId="5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1095375"/>
          <a:ext cx="8286750" cy="762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1095375"/>
          <a:ext cx="8286750" cy="762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D46"/>
  <sheetViews>
    <sheetView tabSelected="1" view="pageBreakPreview" zoomScale="50" zoomScaleNormal="75" zoomScaleSheetLayoutView="50" workbookViewId="0" topLeftCell="A1">
      <pane xSplit="40" ySplit="3" topLeftCell="BB4" activePane="bottomRight" state="frozen"/>
      <selection pane="topLeft" activeCell="A1" sqref="A1"/>
      <selection pane="topRight" activeCell="W1" sqref="W1"/>
      <selection pane="bottomLeft" activeCell="A3" sqref="A3"/>
      <selection pane="bottomRight" activeCell="V21" sqref="V21"/>
    </sheetView>
  </sheetViews>
  <sheetFormatPr defaultColWidth="9.00390625" defaultRowHeight="13.5"/>
  <cols>
    <col min="1" max="1" width="15.625" style="0" customWidth="1"/>
    <col min="2" max="31" width="3.625" style="3" customWidth="1"/>
    <col min="32" max="32" width="3.625" style="0" customWidth="1"/>
    <col min="33" max="34" width="3.625" style="1" customWidth="1"/>
    <col min="35" max="35" width="4.25390625" style="39" customWidth="1"/>
    <col min="36" max="37" width="3.625" style="39" customWidth="1"/>
    <col min="38" max="38" width="4.50390625" style="39" customWidth="1"/>
    <col min="39" max="39" width="4.00390625" style="1" customWidth="1"/>
    <col min="40" max="40" width="4.375" style="1" hidden="1" customWidth="1"/>
    <col min="41" max="41" width="20.625" style="1" customWidth="1"/>
    <col min="42" max="16384" width="9.00390625" style="1" customWidth="1"/>
  </cols>
  <sheetData>
    <row r="1" ht="23.25" customHeight="1"/>
    <row r="2" ht="23.25" customHeight="1" thickBot="1"/>
    <row r="3" spans="1:40" ht="39.75" customHeight="1" thickBot="1">
      <c r="A3" s="51" t="s">
        <v>10</v>
      </c>
      <c r="B3" s="104" t="str">
        <f>A4</f>
        <v>㈱サトー商会</v>
      </c>
      <c r="C3" s="97"/>
      <c r="D3" s="98"/>
      <c r="E3" s="96" t="str">
        <f>A6</f>
        <v>東北学院教職員</v>
      </c>
      <c r="F3" s="97"/>
      <c r="G3" s="98"/>
      <c r="H3" s="96" t="str">
        <f>A8</f>
        <v>仙台市水道局</v>
      </c>
      <c r="I3" s="97"/>
      <c r="J3" s="98"/>
      <c r="K3" s="99" t="str">
        <f>A10</f>
        <v>ＮＴＴ仙台</v>
      </c>
      <c r="L3" s="100"/>
      <c r="M3" s="100"/>
      <c r="N3" s="96" t="str">
        <f>A12</f>
        <v>ホクト観光</v>
      </c>
      <c r="O3" s="97"/>
      <c r="P3" s="98"/>
      <c r="Q3" s="96" t="str">
        <f>A14</f>
        <v>日立ＴＯ</v>
      </c>
      <c r="R3" s="97"/>
      <c r="S3" s="98"/>
      <c r="T3" s="96" t="str">
        <f>A16</f>
        <v>通研電気</v>
      </c>
      <c r="U3" s="97"/>
      <c r="V3" s="98"/>
      <c r="W3" s="97" t="str">
        <f>A18</f>
        <v>弘進ゴム</v>
      </c>
      <c r="X3" s="97"/>
      <c r="Y3" s="97"/>
      <c r="Z3" s="96" t="str">
        <f>A20</f>
        <v>東北ゴム</v>
      </c>
      <c r="AA3" s="97"/>
      <c r="AB3" s="98"/>
      <c r="AC3" s="97" t="str">
        <f>A22</f>
        <v>ＤＮＰ東北</v>
      </c>
      <c r="AD3" s="97"/>
      <c r="AE3" s="102"/>
      <c r="AF3" s="5" t="s">
        <v>11</v>
      </c>
      <c r="AG3" s="6" t="s">
        <v>12</v>
      </c>
      <c r="AH3" s="7" t="s">
        <v>13</v>
      </c>
      <c r="AI3" s="8" t="s">
        <v>14</v>
      </c>
      <c r="AJ3" s="9" t="s">
        <v>15</v>
      </c>
      <c r="AK3" s="10" t="s">
        <v>16</v>
      </c>
      <c r="AL3" s="10" t="s">
        <v>17</v>
      </c>
      <c r="AM3" s="11" t="s">
        <v>18</v>
      </c>
      <c r="AN3" s="11" t="s">
        <v>18</v>
      </c>
    </row>
    <row r="4" spans="1:43" ht="20.25" customHeight="1" thickTop="1">
      <c r="A4" s="68" t="s">
        <v>1</v>
      </c>
      <c r="B4" s="25"/>
      <c r="C4" s="26"/>
      <c r="D4" s="27"/>
      <c r="E4" s="53" t="str">
        <f>IF(E5="","",IF(E5&gt;G5,$AQ$4,IF(E5=G5,$AQ$5,IF(E5&lt;G5,$AQ$6,""))))</f>
        <v>●</v>
      </c>
      <c r="F4" s="54"/>
      <c r="G4" s="48"/>
      <c r="H4" s="53" t="str">
        <f>IF(H5="","",IF(H5&gt;J5,$AQ$4,IF(H5=J5,$AQ$5,IF(H5&lt;J5,$AQ$6,""))))</f>
        <v>○</v>
      </c>
      <c r="I4" s="54"/>
      <c r="J4" s="48"/>
      <c r="K4" s="53" t="str">
        <f>IF(K5="","",IF(K5&gt;M5,$AQ$4,IF(K5=M5,$AQ$5,IF(K5&lt;M5,$AQ$6,""))))</f>
        <v>○</v>
      </c>
      <c r="L4" s="54"/>
      <c r="M4" s="48"/>
      <c r="N4" s="54" t="str">
        <f>IF(N5="","",IF(N5&gt;P5,$AQ$4,IF(N5=P5,$AQ$5,IF(N5&lt;P5,$AQ$6,""))))</f>
        <v>○</v>
      </c>
      <c r="O4" s="54"/>
      <c r="P4" s="48"/>
      <c r="Q4" s="53" t="str">
        <f>IF(Q5="","",IF(Q5&gt;S5,$AQ$4,IF(Q5=S5,$AQ$5,IF(Q5&lt;S5,$AQ$6,""))))</f>
        <v>○</v>
      </c>
      <c r="R4" s="54"/>
      <c r="S4" s="48"/>
      <c r="T4" s="53" t="str">
        <f>IF(T5="","",IF(T5&gt;V5,$AQ$4,IF(T5=V5,$AQ$5,IF(T5&lt;V5,$AQ$6,""))))</f>
        <v>○</v>
      </c>
      <c r="U4" s="54"/>
      <c r="V4" s="48"/>
      <c r="W4" s="53" t="str">
        <f>IF(W5="","",IF(W5&gt;Y5,$AQ$4,IF(W5=Y5,$AQ$5,IF(W5&lt;Y5,$AQ$6,""))))</f>
        <v>○</v>
      </c>
      <c r="X4" s="54"/>
      <c r="Y4" s="48"/>
      <c r="Z4" s="53" t="str">
        <f>IF(Z5="","",IF(Z5&gt;AB5,$AQ$4,IF(Z5=AB5,$AQ$5,IF(Z5&lt;AB5,$AQ$6,""))))</f>
        <v>○</v>
      </c>
      <c r="AA4" s="54"/>
      <c r="AB4" s="48"/>
      <c r="AC4" s="53" t="str">
        <f>IF(AC5="","",IF(AC5&gt;AE5,$AQ$4,IF(AC5=AE5,$AQ$5,IF(AC5&lt;AE5,$AQ$6,""))))</f>
        <v>○</v>
      </c>
      <c r="AD4" s="54"/>
      <c r="AE4" s="49"/>
      <c r="AF4" s="63">
        <f>COUNTIF(B4:AE4,$AQ$4)</f>
        <v>8</v>
      </c>
      <c r="AG4" s="65">
        <f>COUNTIF(B4:AE4,$AQ$6)</f>
        <v>1</v>
      </c>
      <c r="AH4" s="69">
        <f>COUNTIF(B4:AE4,$AQ$5)</f>
        <v>0</v>
      </c>
      <c r="AI4" s="71">
        <f>(AF4*3)+(AH4*1)</f>
        <v>24</v>
      </c>
      <c r="AJ4" s="73">
        <f>B5+E5+H5+K5+N5+Q5+T5+W5+Z5+AC5</f>
        <v>25</v>
      </c>
      <c r="AK4" s="75">
        <f>D5+G5+J5+M5+P5+S5+V5+Y5+AB5+AE5</f>
        <v>4</v>
      </c>
      <c r="AL4" s="77">
        <f>AJ4-AK4</f>
        <v>21</v>
      </c>
      <c r="AM4" s="79">
        <f>RANK(AN4,$AN$4:$AN$23)</f>
        <v>1</v>
      </c>
      <c r="AN4" s="79">
        <f>(AI4*100)+AL4</f>
        <v>2421</v>
      </c>
      <c r="AP4" s="1" t="s">
        <v>11</v>
      </c>
      <c r="AQ4" s="1" t="s">
        <v>19</v>
      </c>
    </row>
    <row r="5" spans="1:43" ht="39.75" customHeight="1">
      <c r="A5" s="55"/>
      <c r="B5" s="28"/>
      <c r="C5" s="29"/>
      <c r="D5" s="30"/>
      <c r="E5" s="12">
        <v>1</v>
      </c>
      <c r="F5" s="12" t="s">
        <v>23</v>
      </c>
      <c r="G5" s="12">
        <v>2</v>
      </c>
      <c r="H5" s="13">
        <v>2</v>
      </c>
      <c r="I5" s="12" t="s">
        <v>23</v>
      </c>
      <c r="J5" s="14">
        <v>0</v>
      </c>
      <c r="K5" s="13">
        <v>1</v>
      </c>
      <c r="L5" s="12" t="s">
        <v>24</v>
      </c>
      <c r="M5" s="14">
        <v>0</v>
      </c>
      <c r="N5" s="12">
        <v>1</v>
      </c>
      <c r="O5" s="12" t="s">
        <v>24</v>
      </c>
      <c r="P5" s="12">
        <v>0</v>
      </c>
      <c r="Q5" s="13">
        <v>3</v>
      </c>
      <c r="R5" s="12" t="s">
        <v>24</v>
      </c>
      <c r="S5" s="14">
        <v>0</v>
      </c>
      <c r="T5" s="13">
        <v>3</v>
      </c>
      <c r="U5" s="12" t="s">
        <v>24</v>
      </c>
      <c r="V5" s="14">
        <v>2</v>
      </c>
      <c r="W5" s="12">
        <v>1</v>
      </c>
      <c r="X5" s="12" t="s">
        <v>24</v>
      </c>
      <c r="Y5" s="12">
        <v>0</v>
      </c>
      <c r="Z5" s="13">
        <v>7</v>
      </c>
      <c r="AA5" s="12" t="s">
        <v>24</v>
      </c>
      <c r="AB5" s="14">
        <v>0</v>
      </c>
      <c r="AC5" s="12">
        <v>6</v>
      </c>
      <c r="AD5" s="12" t="s">
        <v>24</v>
      </c>
      <c r="AE5" s="15">
        <v>0</v>
      </c>
      <c r="AF5" s="64"/>
      <c r="AG5" s="66"/>
      <c r="AH5" s="70"/>
      <c r="AI5" s="72"/>
      <c r="AJ5" s="74"/>
      <c r="AK5" s="76"/>
      <c r="AL5" s="78"/>
      <c r="AM5" s="80"/>
      <c r="AN5" s="80"/>
      <c r="AP5" s="1" t="s">
        <v>21</v>
      </c>
      <c r="AQ5" s="1" t="s">
        <v>22</v>
      </c>
    </row>
    <row r="6" spans="1:43" ht="20.25" customHeight="1">
      <c r="A6" s="50" t="s">
        <v>3</v>
      </c>
      <c r="B6" s="62" t="str">
        <f>IF(B7="","",IF(B7&gt;D7,$AQ$4,IF(B7=D7,$AQ$5,IF(B7&lt;D7,$AQ$6,""))))</f>
        <v>○</v>
      </c>
      <c r="C6" s="56"/>
      <c r="D6" s="58"/>
      <c r="E6" s="31"/>
      <c r="F6" s="32"/>
      <c r="G6" s="33"/>
      <c r="H6" s="57" t="str">
        <f>IF(H7="","",IF(H7&gt;J7,$AQ$4,IF(H7=J7,$AQ$5,IF(H7&lt;J7,$AQ$6,""))))</f>
        <v>●</v>
      </c>
      <c r="I6" s="56"/>
      <c r="J6" s="58"/>
      <c r="K6" s="57" t="str">
        <f>IF(K7="","",IF(K7&gt;M7,$AQ$4,IF(K7=M7,$AQ$5,IF(K7&lt;M7,$AQ$6,""))))</f>
        <v>○</v>
      </c>
      <c r="L6" s="56"/>
      <c r="M6" s="58"/>
      <c r="N6" s="56" t="str">
        <f>IF(N7="","",IF(N7&gt;P7,$AQ$4,IF(N7=P7,$AQ$5,IF(N7&lt;P7,$AQ$6,""))))</f>
        <v>○</v>
      </c>
      <c r="O6" s="56"/>
      <c r="P6" s="56"/>
      <c r="Q6" s="57" t="str">
        <f>IF(Q7="","",IF(Q7&gt;S7,$AQ$4,IF(Q7=S7,$AQ$5,IF(Q7&lt;S7,$AQ$6,""))))</f>
        <v>○</v>
      </c>
      <c r="R6" s="56"/>
      <c r="S6" s="58"/>
      <c r="T6" s="57" t="str">
        <f>IF(T7="","",IF(T7&gt;V7,$AQ$4,IF(T7=V7,$AQ$5,IF(T7&lt;V7,$AQ$6,""))))</f>
        <v>○</v>
      </c>
      <c r="U6" s="56"/>
      <c r="V6" s="58"/>
      <c r="W6" s="56" t="str">
        <f>IF(W7="","",IF(W7&gt;Y7,$AQ$4,IF(W7=Y7,$AQ$5,IF(W7&lt;Y7,$AQ$6,""))))</f>
        <v>○</v>
      </c>
      <c r="X6" s="56"/>
      <c r="Y6" s="56"/>
      <c r="Z6" s="57" t="str">
        <f>IF(Z7="","",IF(Z7&gt;AB7,$AQ$4,IF(Z7=AB7,$AQ$5,IF(Z7&lt;AB7,$AQ$6,""))))</f>
        <v>○</v>
      </c>
      <c r="AA6" s="56"/>
      <c r="AB6" s="58"/>
      <c r="AC6" s="56" t="str">
        <f>IF(AC7="","",IF(AC7&gt;AE7,$AQ$4,IF(AC7=AE7,$AQ$5,IF(AC7&lt;AE7,$AQ$6,""))))</f>
        <v>○</v>
      </c>
      <c r="AD6" s="56"/>
      <c r="AE6" s="59"/>
      <c r="AF6" s="81">
        <f>COUNTIF(B6:AE6,$AQ$4)</f>
        <v>8</v>
      </c>
      <c r="AG6" s="82">
        <f>COUNTIF(B6:AE6,$AQ$6)</f>
        <v>1</v>
      </c>
      <c r="AH6" s="83">
        <f>COUNTIF(B6:AE6,$AQ$5)</f>
        <v>0</v>
      </c>
      <c r="AI6" s="84">
        <f>(AF6*3)+(AH6*1)</f>
        <v>24</v>
      </c>
      <c r="AJ6" s="85">
        <f>B7+E7+H7+K7+N7+Q7+T7+W7+Z7+AC7</f>
        <v>29</v>
      </c>
      <c r="AK6" s="86">
        <f>D7+G7+J7+M7+P7+S7+V7+Y7+AB7+AE7</f>
        <v>11</v>
      </c>
      <c r="AL6" s="87">
        <f>AJ6-AK6</f>
        <v>18</v>
      </c>
      <c r="AM6" s="88">
        <f>RANK(AN6,$AN$4:$AN$23)</f>
        <v>2</v>
      </c>
      <c r="AN6" s="88">
        <f>(AI6*100)+AL6</f>
        <v>2418</v>
      </c>
      <c r="AP6" s="1" t="s">
        <v>12</v>
      </c>
      <c r="AQ6" s="1" t="s">
        <v>20</v>
      </c>
    </row>
    <row r="7" spans="1:40" ht="39.75" customHeight="1">
      <c r="A7" s="55"/>
      <c r="B7" s="16">
        <v>2</v>
      </c>
      <c r="C7" s="12" t="s">
        <v>23</v>
      </c>
      <c r="D7" s="14">
        <v>1</v>
      </c>
      <c r="E7" s="34"/>
      <c r="F7" s="29"/>
      <c r="G7" s="30"/>
      <c r="H7" s="13">
        <v>1</v>
      </c>
      <c r="I7" s="12" t="s">
        <v>24</v>
      </c>
      <c r="J7" s="14">
        <v>4</v>
      </c>
      <c r="K7" s="13">
        <v>2</v>
      </c>
      <c r="L7" s="12" t="s">
        <v>24</v>
      </c>
      <c r="M7" s="14">
        <v>1</v>
      </c>
      <c r="N7" s="12">
        <v>9</v>
      </c>
      <c r="O7" s="12" t="s">
        <v>24</v>
      </c>
      <c r="P7" s="12">
        <v>1</v>
      </c>
      <c r="Q7" s="13">
        <v>2</v>
      </c>
      <c r="R7" s="12" t="s">
        <v>24</v>
      </c>
      <c r="S7" s="14">
        <v>0</v>
      </c>
      <c r="T7" s="13">
        <v>4</v>
      </c>
      <c r="U7" s="12" t="s">
        <v>24</v>
      </c>
      <c r="V7" s="14">
        <v>1</v>
      </c>
      <c r="W7" s="12">
        <v>2</v>
      </c>
      <c r="X7" s="12" t="s">
        <v>24</v>
      </c>
      <c r="Y7" s="12">
        <v>1</v>
      </c>
      <c r="Z7" s="13">
        <v>3</v>
      </c>
      <c r="AA7" s="12" t="s">
        <v>24</v>
      </c>
      <c r="AB7" s="14">
        <v>1</v>
      </c>
      <c r="AC7" s="12">
        <v>4</v>
      </c>
      <c r="AD7" s="12" t="s">
        <v>24</v>
      </c>
      <c r="AE7" s="15">
        <v>1</v>
      </c>
      <c r="AF7" s="64"/>
      <c r="AG7" s="66"/>
      <c r="AH7" s="70"/>
      <c r="AI7" s="72"/>
      <c r="AJ7" s="74"/>
      <c r="AK7" s="76"/>
      <c r="AL7" s="78"/>
      <c r="AM7" s="80"/>
      <c r="AN7" s="80"/>
    </row>
    <row r="8" spans="1:40" ht="20.25" customHeight="1">
      <c r="A8" s="50" t="s">
        <v>8</v>
      </c>
      <c r="B8" s="103" t="str">
        <f>IF(B9="","",IF(B9&gt;D9,$AQ$4,IF(B9=D9,$AQ$5,IF(B9&lt;D9,$AQ$6,""))))</f>
        <v>●</v>
      </c>
      <c r="C8" s="52"/>
      <c r="D8" s="61"/>
      <c r="E8" s="52" t="str">
        <f>IF(E9="","",IF(E9&gt;G9,$AQ$4,IF(E9=G9,$AQ$5,IF(E9&lt;G9,$AQ$6,""))))</f>
        <v>○</v>
      </c>
      <c r="F8" s="52"/>
      <c r="G8" s="52"/>
      <c r="H8" s="31"/>
      <c r="I8" s="32"/>
      <c r="J8" s="33"/>
      <c r="K8" s="60" t="str">
        <f>IF(K9="","",IF(K9&gt;M9,$AQ$4,IF(K9=M9,$AQ$5,IF(K9&lt;M9,$AQ$6,""))))</f>
        <v>○</v>
      </c>
      <c r="L8" s="52"/>
      <c r="M8" s="61"/>
      <c r="N8" s="52" t="str">
        <f>IF(N9="","",IF(N9&gt;P9,$AQ$4,IF(N9=P9,$AQ$5,IF(N9&lt;P9,$AQ$6,""))))</f>
        <v>○</v>
      </c>
      <c r="O8" s="52"/>
      <c r="P8" s="52"/>
      <c r="Q8" s="60" t="str">
        <f>IF(Q9="","",IF(Q9&gt;S9,$AQ$4,IF(Q9=S9,$AQ$5,IF(Q9&lt;S9,$AQ$6,""))))</f>
        <v>●</v>
      </c>
      <c r="R8" s="52"/>
      <c r="S8" s="61"/>
      <c r="T8" s="60" t="str">
        <f>IF(T9="","",IF(T9&gt;V9,$AQ$4,IF(T9=V9,$AQ$5,IF(T9&lt;V9,$AQ$6,""))))</f>
        <v>●</v>
      </c>
      <c r="U8" s="52"/>
      <c r="V8" s="61"/>
      <c r="W8" s="52" t="str">
        <f>IF(W9="","",IF(W9&gt;Y9,$AQ$4,IF(W9=Y9,$AQ$5,IF(W9&lt;Y9,$AQ$6,""))))</f>
        <v>○</v>
      </c>
      <c r="X8" s="52"/>
      <c r="Y8" s="52"/>
      <c r="Z8" s="60" t="str">
        <f>IF(Z9="","",IF(Z9&gt;AB9,$AQ$4,IF(Z9=AB9,$AQ$5,IF(Z9&lt;AB9,$AQ$6,""))))</f>
        <v>○</v>
      </c>
      <c r="AA8" s="52"/>
      <c r="AB8" s="61"/>
      <c r="AC8" s="52" t="str">
        <f>IF(AC9="","",IF(AC9&gt;AE9,$AQ$4,IF(AC9=AE9,$AQ$5,IF(AC9&lt;AE9,$AQ$6,""))))</f>
        <v>○</v>
      </c>
      <c r="AD8" s="52"/>
      <c r="AE8" s="52"/>
      <c r="AF8" s="81">
        <f>COUNTIF(B8:AE8,$AQ$4)</f>
        <v>6</v>
      </c>
      <c r="AG8" s="82">
        <f>COUNTIF(B8:AE8,$AQ$6)</f>
        <v>3</v>
      </c>
      <c r="AH8" s="83">
        <f>COUNTIF(B8:AE8,$AQ$5)</f>
        <v>0</v>
      </c>
      <c r="AI8" s="84">
        <f>(AF8*3)+(AH8*1)</f>
        <v>18</v>
      </c>
      <c r="AJ8" s="85">
        <f>B9+E9+H9+K9+N9+Q9+T9+W9+Z9+AC9</f>
        <v>17</v>
      </c>
      <c r="AK8" s="86">
        <f>D9+G9+J9+M9+P9+S9+V9+Y9+AB9+AE9</f>
        <v>10</v>
      </c>
      <c r="AL8" s="87">
        <f>AJ8-AK8</f>
        <v>7</v>
      </c>
      <c r="AM8" s="88">
        <f>RANK(AN8,$AN$4:$AN$23)</f>
        <v>3</v>
      </c>
      <c r="AN8" s="88">
        <f>(AI8*100)+AL8</f>
        <v>1807</v>
      </c>
    </row>
    <row r="9" spans="1:40" ht="39.75" customHeight="1">
      <c r="A9" s="55"/>
      <c r="B9" s="17">
        <v>0</v>
      </c>
      <c r="C9" s="18" t="s">
        <v>23</v>
      </c>
      <c r="D9" s="19">
        <v>2</v>
      </c>
      <c r="E9" s="18">
        <v>4</v>
      </c>
      <c r="F9" s="18" t="s">
        <v>23</v>
      </c>
      <c r="G9" s="18">
        <v>1</v>
      </c>
      <c r="H9" s="34"/>
      <c r="I9" s="29"/>
      <c r="J9" s="30"/>
      <c r="K9" s="20">
        <v>2</v>
      </c>
      <c r="L9" s="18" t="s">
        <v>24</v>
      </c>
      <c r="M9" s="19">
        <v>0</v>
      </c>
      <c r="N9" s="18">
        <v>2</v>
      </c>
      <c r="O9" s="18" t="s">
        <v>24</v>
      </c>
      <c r="P9" s="18">
        <v>0</v>
      </c>
      <c r="Q9" s="20">
        <v>2</v>
      </c>
      <c r="R9" s="18" t="s">
        <v>24</v>
      </c>
      <c r="S9" s="19">
        <v>3</v>
      </c>
      <c r="T9" s="20">
        <v>0</v>
      </c>
      <c r="U9" s="18" t="s">
        <v>24</v>
      </c>
      <c r="V9" s="19">
        <v>3</v>
      </c>
      <c r="W9" s="18">
        <v>3</v>
      </c>
      <c r="X9" s="18" t="s">
        <v>24</v>
      </c>
      <c r="Y9" s="18">
        <v>0</v>
      </c>
      <c r="Z9" s="20">
        <v>1</v>
      </c>
      <c r="AA9" s="18" t="s">
        <v>24</v>
      </c>
      <c r="AB9" s="19">
        <v>0</v>
      </c>
      <c r="AC9" s="18">
        <v>3</v>
      </c>
      <c r="AD9" s="18" t="s">
        <v>24</v>
      </c>
      <c r="AE9" s="18">
        <v>1</v>
      </c>
      <c r="AF9" s="64"/>
      <c r="AG9" s="66"/>
      <c r="AH9" s="70"/>
      <c r="AI9" s="72"/>
      <c r="AJ9" s="74"/>
      <c r="AK9" s="76"/>
      <c r="AL9" s="78"/>
      <c r="AM9" s="80"/>
      <c r="AN9" s="80"/>
    </row>
    <row r="10" spans="1:40" ht="20.25" customHeight="1">
      <c r="A10" s="50" t="s">
        <v>5</v>
      </c>
      <c r="B10" s="62" t="str">
        <f>IF(B11="","",IF(B11&gt;D11,$AQ$4,IF(B11=D11,$AQ$5,IF(B11&lt;D11,$AQ$6,""))))</f>
        <v>●</v>
      </c>
      <c r="C10" s="56"/>
      <c r="D10" s="58"/>
      <c r="E10" s="56" t="str">
        <f>IF(E11="","",IF(E11&gt;G11,$AQ$4,IF(E11=G11,$AQ$5,IF(E11&lt;G11,$AQ$6,""))))</f>
        <v>●</v>
      </c>
      <c r="F10" s="56"/>
      <c r="G10" s="56"/>
      <c r="H10" s="57" t="str">
        <f>IF(H11="","",IF(H11&gt;J11,$AQ$4,IF(H11=J11,$AQ$5,IF(H11&lt;J11,$AQ$6,""))))</f>
        <v>●</v>
      </c>
      <c r="I10" s="56"/>
      <c r="J10" s="58"/>
      <c r="K10" s="31"/>
      <c r="L10" s="32"/>
      <c r="M10" s="33"/>
      <c r="N10" s="56" t="str">
        <f>IF(N11="","",IF(N11&gt;P11,$AQ$4,IF(N11=P11,$AQ$5,IF(N11&lt;P11,$AQ$6,""))))</f>
        <v>○</v>
      </c>
      <c r="O10" s="56"/>
      <c r="P10" s="56"/>
      <c r="Q10" s="57" t="str">
        <f>IF(Q11="","",IF(Q11&gt;S11,$AQ$4,IF(Q11=S11,$AQ$5,IF(Q11&lt;S11,$AQ$6,""))))</f>
        <v>●</v>
      </c>
      <c r="R10" s="56"/>
      <c r="S10" s="58"/>
      <c r="T10" s="57" t="str">
        <f>IF(T11="","",IF(T11&gt;V11,$AQ$4,IF(T11=V11,$AQ$5,IF(T11&lt;V11,$AQ$6,""))))</f>
        <v>○</v>
      </c>
      <c r="U10" s="56"/>
      <c r="V10" s="58"/>
      <c r="W10" s="56" t="str">
        <f>IF(W11="","",IF(W11&gt;Y11,$AQ$4,IF(W11=Y11,$AQ$5,IF(W11&lt;Y11,$AQ$6,""))))</f>
        <v>○</v>
      </c>
      <c r="X10" s="56"/>
      <c r="Y10" s="56"/>
      <c r="Z10" s="57" t="str">
        <f>IF(Z11="","",IF(Z11&gt;AB11,$AQ$4,IF(Z11=AB11,$AQ$5,IF(Z11&lt;AB11,$AQ$6,""))))</f>
        <v>○</v>
      </c>
      <c r="AA10" s="56"/>
      <c r="AB10" s="58"/>
      <c r="AC10" s="56" t="str">
        <f>IF(AC11="","",IF(AC11&gt;AE11,$AQ$4,IF(AC11=AE11,$AQ$5,IF(AC11&lt;AE11,$AQ$6,""))))</f>
        <v>○</v>
      </c>
      <c r="AD10" s="56"/>
      <c r="AE10" s="59"/>
      <c r="AF10" s="81">
        <f>COUNTIF(B10:AE10,$AQ$4)</f>
        <v>5</v>
      </c>
      <c r="AG10" s="82">
        <f>COUNTIF(B10:AE10,$AQ$6)</f>
        <v>4</v>
      </c>
      <c r="AH10" s="83">
        <f>COUNTIF(B10:AE10,$AQ$5)</f>
        <v>0</v>
      </c>
      <c r="AI10" s="84">
        <f>(AF10*3)+(AH10*1)</f>
        <v>15</v>
      </c>
      <c r="AJ10" s="85">
        <f>B11+E11+H11+K11+N11+Q11+T11+W11+Z11+AC11</f>
        <v>16</v>
      </c>
      <c r="AK10" s="86">
        <f>D11+G11+J11+M11+P11+S11+V11+Y11+AB11+AE11</f>
        <v>12</v>
      </c>
      <c r="AL10" s="87">
        <f>AJ10-AK10</f>
        <v>4</v>
      </c>
      <c r="AM10" s="88">
        <f>RANK(AN10,$AN$4:$AN$23)</f>
        <v>4</v>
      </c>
      <c r="AN10" s="88">
        <f>(AI10*100)+AL10</f>
        <v>1504</v>
      </c>
    </row>
    <row r="11" spans="1:40" ht="39.75" customHeight="1">
      <c r="A11" s="55"/>
      <c r="B11" s="16">
        <v>0</v>
      </c>
      <c r="C11" s="12" t="s">
        <v>23</v>
      </c>
      <c r="D11" s="14">
        <v>1</v>
      </c>
      <c r="E11" s="12">
        <v>1</v>
      </c>
      <c r="F11" s="12" t="s">
        <v>23</v>
      </c>
      <c r="G11" s="12">
        <v>2</v>
      </c>
      <c r="H11" s="13">
        <v>0</v>
      </c>
      <c r="I11" s="12" t="s">
        <v>24</v>
      </c>
      <c r="J11" s="14">
        <v>2</v>
      </c>
      <c r="K11" s="34"/>
      <c r="L11" s="29"/>
      <c r="M11" s="30"/>
      <c r="N11" s="12">
        <v>4</v>
      </c>
      <c r="O11" s="12" t="s">
        <v>24</v>
      </c>
      <c r="P11" s="12">
        <v>0</v>
      </c>
      <c r="Q11" s="13">
        <v>0</v>
      </c>
      <c r="R11" s="12" t="s">
        <v>24</v>
      </c>
      <c r="S11" s="14">
        <v>4</v>
      </c>
      <c r="T11" s="13">
        <v>2</v>
      </c>
      <c r="U11" s="12" t="s">
        <v>24</v>
      </c>
      <c r="V11" s="14">
        <v>1</v>
      </c>
      <c r="W11" s="12">
        <v>2</v>
      </c>
      <c r="X11" s="12" t="s">
        <v>24</v>
      </c>
      <c r="Y11" s="12">
        <v>1</v>
      </c>
      <c r="Z11" s="13">
        <v>2</v>
      </c>
      <c r="AA11" s="12" t="s">
        <v>24</v>
      </c>
      <c r="AB11" s="14">
        <v>1</v>
      </c>
      <c r="AC11" s="12">
        <v>5</v>
      </c>
      <c r="AD11" s="12" t="s">
        <v>24</v>
      </c>
      <c r="AE11" s="15">
        <v>0</v>
      </c>
      <c r="AF11" s="64"/>
      <c r="AG11" s="66"/>
      <c r="AH11" s="70"/>
      <c r="AI11" s="72"/>
      <c r="AJ11" s="74"/>
      <c r="AK11" s="76"/>
      <c r="AL11" s="78"/>
      <c r="AM11" s="80"/>
      <c r="AN11" s="80"/>
    </row>
    <row r="12" spans="1:40" ht="20.25" customHeight="1">
      <c r="A12" s="50" t="s">
        <v>0</v>
      </c>
      <c r="B12" s="62" t="str">
        <f>IF(B13="","",IF(B13&gt;D13,$AQ$4,IF(B13=D13,$AQ$5,IF(B13&lt;D13,$AQ$6,""))))</f>
        <v>●</v>
      </c>
      <c r="C12" s="56"/>
      <c r="D12" s="58"/>
      <c r="E12" s="56" t="str">
        <f>IF(E13="","",IF(E13&gt;G13,$AQ$4,IF(E13=G13,$AQ$5,IF(E13&lt;G13,$AQ$6,""))))</f>
        <v>●</v>
      </c>
      <c r="F12" s="56"/>
      <c r="G12" s="56"/>
      <c r="H12" s="57" t="str">
        <f>IF(H13="","",IF(H13&gt;J13,$AQ$4,IF(H13=J13,$AQ$5,IF(H13&lt;J13,$AQ$6,""))))</f>
        <v>●</v>
      </c>
      <c r="I12" s="56"/>
      <c r="J12" s="58"/>
      <c r="K12" s="57" t="str">
        <f>IF(K13="","",IF(K13&gt;M13,$AQ$4,IF(K13=M13,$AQ$5,IF(K13&lt;M13,$AQ$6,""))))</f>
        <v>●</v>
      </c>
      <c r="L12" s="56"/>
      <c r="M12" s="58"/>
      <c r="N12" s="32"/>
      <c r="O12" s="32"/>
      <c r="P12" s="33"/>
      <c r="Q12" s="57" t="str">
        <f>IF(Q13="","",IF(Q13&gt;S13,$AQ$4,IF(Q13=S13,$AQ$5,IF(Q13&lt;S13,$AQ$6,""))))</f>
        <v>○</v>
      </c>
      <c r="R12" s="56"/>
      <c r="S12" s="58"/>
      <c r="T12" s="57" t="str">
        <f>IF(T13="","",IF(T13&gt;V13,$AQ$4,IF(T13=V13,$AQ$5,IF(T13&lt;V13,$AQ$6,""))))</f>
        <v>○</v>
      </c>
      <c r="U12" s="56"/>
      <c r="V12" s="58"/>
      <c r="W12" s="56" t="str">
        <f>IF(W13="","",IF(W13&gt;Y13,$AQ$4,IF(W13=Y13,$AQ$5,IF(W13&lt;Y13,$AQ$6,""))))</f>
        <v>●</v>
      </c>
      <c r="X12" s="56"/>
      <c r="Y12" s="56"/>
      <c r="Z12" s="57" t="str">
        <f>IF(Z13="","",IF(Z13&gt;AB13,$AQ$4,IF(Z13=AB13,$AQ$5,IF(Z13&lt;AB13,$AQ$6,""))))</f>
        <v>○</v>
      </c>
      <c r="AA12" s="56"/>
      <c r="AB12" s="58"/>
      <c r="AC12" s="56" t="str">
        <f>IF(AC13="","",IF(AC13&gt;AE13,$AQ$4,IF(AC13=AE13,$AQ$5,IF(AC13&lt;AE13,$AQ$6,""))))</f>
        <v>○</v>
      </c>
      <c r="AD12" s="56"/>
      <c r="AE12" s="59"/>
      <c r="AF12" s="81">
        <f>COUNTIF(B12:AE12,$AQ$4)</f>
        <v>4</v>
      </c>
      <c r="AG12" s="82">
        <f>COUNTIF(B12:AE12,$AQ$6)</f>
        <v>5</v>
      </c>
      <c r="AH12" s="83">
        <f>COUNTIF(B12:AE12,$AQ$5)</f>
        <v>0</v>
      </c>
      <c r="AI12" s="84">
        <f>(AF12*3)+(AH12*1)</f>
        <v>12</v>
      </c>
      <c r="AJ12" s="85">
        <f>B13+E13+H13+K13+N13+Q13+T13+W13+Z13+AC13</f>
        <v>6</v>
      </c>
      <c r="AK12" s="86">
        <f>D13+G13+J13+M13+P13+S13+V13+Y13+AB13+AE13</f>
        <v>19</v>
      </c>
      <c r="AL12" s="87">
        <f>AJ12-AK12</f>
        <v>-13</v>
      </c>
      <c r="AM12" s="88">
        <f>RANK(AN12,$AN$4:$AN$23)</f>
        <v>5</v>
      </c>
      <c r="AN12" s="88">
        <f>(AI12*100)+AL12</f>
        <v>1187</v>
      </c>
    </row>
    <row r="13" spans="1:40" ht="39.75" customHeight="1">
      <c r="A13" s="55"/>
      <c r="B13" s="16">
        <v>0</v>
      </c>
      <c r="C13" s="12" t="s">
        <v>23</v>
      </c>
      <c r="D13" s="14">
        <v>1</v>
      </c>
      <c r="E13" s="12">
        <v>1</v>
      </c>
      <c r="F13" s="12" t="s">
        <v>23</v>
      </c>
      <c r="G13" s="12">
        <v>9</v>
      </c>
      <c r="H13" s="13">
        <v>0</v>
      </c>
      <c r="I13" s="12" t="s">
        <v>24</v>
      </c>
      <c r="J13" s="14">
        <v>2</v>
      </c>
      <c r="K13" s="13">
        <v>0</v>
      </c>
      <c r="L13" s="12" t="s">
        <v>24</v>
      </c>
      <c r="M13" s="14">
        <v>4</v>
      </c>
      <c r="N13" s="29"/>
      <c r="O13" s="29"/>
      <c r="P13" s="30"/>
      <c r="Q13" s="13">
        <v>2</v>
      </c>
      <c r="R13" s="12" t="s">
        <v>24</v>
      </c>
      <c r="S13" s="14">
        <v>1</v>
      </c>
      <c r="T13" s="13">
        <v>1</v>
      </c>
      <c r="U13" s="12" t="s">
        <v>24</v>
      </c>
      <c r="V13" s="14">
        <v>0</v>
      </c>
      <c r="W13" s="12">
        <v>0</v>
      </c>
      <c r="X13" s="12" t="s">
        <v>24</v>
      </c>
      <c r="Y13" s="12">
        <v>2</v>
      </c>
      <c r="Z13" s="13">
        <v>1</v>
      </c>
      <c r="AA13" s="12" t="s">
        <v>24</v>
      </c>
      <c r="AB13" s="14">
        <v>0</v>
      </c>
      <c r="AC13" s="12">
        <v>1</v>
      </c>
      <c r="AD13" s="12" t="s">
        <v>24</v>
      </c>
      <c r="AE13" s="15">
        <v>0</v>
      </c>
      <c r="AF13" s="64"/>
      <c r="AG13" s="66"/>
      <c r="AH13" s="70"/>
      <c r="AI13" s="72"/>
      <c r="AJ13" s="74"/>
      <c r="AK13" s="76"/>
      <c r="AL13" s="78"/>
      <c r="AM13" s="80"/>
      <c r="AN13" s="80"/>
    </row>
    <row r="14" spans="1:40" ht="20.25" customHeight="1">
      <c r="A14" s="50" t="s">
        <v>4</v>
      </c>
      <c r="B14" s="103" t="str">
        <f>IF(B15="","",IF(B15&gt;D15,$AQ$4,IF(B15=D15,$AQ$5,IF(B15&lt;D15,$AQ$6,""))))</f>
        <v>●</v>
      </c>
      <c r="C14" s="52"/>
      <c r="D14" s="61"/>
      <c r="E14" s="60" t="str">
        <f>IF(E15="","",IF(E15&gt;G15,$AQ$4,IF(E15=G15,$AQ$5,IF(E15&lt;G15,$AQ$6,""))))</f>
        <v>●</v>
      </c>
      <c r="F14" s="52"/>
      <c r="G14" s="61"/>
      <c r="H14" s="60" t="str">
        <f>IF(H15="","",IF(H15&gt;J15,$AQ$4,IF(H15=J15,$AQ$5,IF(H15&lt;J15,$AQ$6,""))))</f>
        <v>○</v>
      </c>
      <c r="I14" s="52"/>
      <c r="J14" s="61"/>
      <c r="K14" s="60" t="str">
        <f>IF(K15="","",IF(K15&gt;M15,$AQ$4,IF(K15=M15,$AQ$5,IF(K15&lt;M15,$AQ$6,""))))</f>
        <v>○</v>
      </c>
      <c r="L14" s="52"/>
      <c r="M14" s="61"/>
      <c r="N14" s="52" t="str">
        <f>IF(N15="","",IF(N15&gt;P15,$AQ$4,IF(N15=P15,$AQ$5,IF(N15&lt;P15,$AQ$6,""))))</f>
        <v>●</v>
      </c>
      <c r="O14" s="52"/>
      <c r="P14" s="61"/>
      <c r="Q14" s="31"/>
      <c r="R14" s="32"/>
      <c r="S14" s="33"/>
      <c r="T14" s="60" t="str">
        <f>IF(T15="","",IF(T15&gt;V15,$AQ$4,IF(T15=V15,$AQ$5,IF(T15&lt;V15,$AQ$6,""))))</f>
        <v>△</v>
      </c>
      <c r="U14" s="52"/>
      <c r="V14" s="61"/>
      <c r="W14" s="60" t="str">
        <f>IF(W15="","",IF(W15&gt;Y15,$AQ$4,IF(W15=Y15,$AQ$5,IF(W15&lt;Y15,$AQ$6,""))))</f>
        <v>△</v>
      </c>
      <c r="X14" s="52"/>
      <c r="Y14" s="61"/>
      <c r="Z14" s="60" t="str">
        <f>IF(Z15="","",IF(Z15&gt;AB15,$AQ$4,IF(Z15=AB15,$AQ$5,IF(Z15&lt;AB15,$AQ$6,""))))</f>
        <v>○</v>
      </c>
      <c r="AA14" s="52"/>
      <c r="AB14" s="61"/>
      <c r="AC14" s="60" t="str">
        <f>IF(AC15="","",IF(AC15&gt;AE15,$AQ$4,IF(AC15=AE15,$AQ$5,IF(AC15&lt;AE15,$AQ$6,""))))</f>
        <v>●</v>
      </c>
      <c r="AD14" s="52"/>
      <c r="AE14" s="105"/>
      <c r="AF14" s="81">
        <f>COUNTIF(B14:AE14,$AQ$4)</f>
        <v>3</v>
      </c>
      <c r="AG14" s="82">
        <f>COUNTIF(B14:AE14,$AQ$6)</f>
        <v>4</v>
      </c>
      <c r="AH14" s="83">
        <f>COUNTIF(B14:AE14,$AQ$5)</f>
        <v>2</v>
      </c>
      <c r="AI14" s="84">
        <f>(AF14*3)+(AH14*1)</f>
        <v>11</v>
      </c>
      <c r="AJ14" s="85">
        <f>B15+E15+H15+K15+N15+Q15+T15+W15+Z15+AC15</f>
        <v>11</v>
      </c>
      <c r="AK14" s="86">
        <f>D15+G15+J15+M15+P15+S15+V15+Y15+AB15+AE15</f>
        <v>14</v>
      </c>
      <c r="AL14" s="87">
        <f>AJ14-AK14</f>
        <v>-3</v>
      </c>
      <c r="AM14" s="88">
        <f>RANK(AN14,$AN$4:$AN$23)</f>
        <v>6</v>
      </c>
      <c r="AN14" s="88">
        <f>(AI14*100)+AL14</f>
        <v>1097</v>
      </c>
    </row>
    <row r="15" spans="1:40" ht="39.75" customHeight="1">
      <c r="A15" s="55"/>
      <c r="B15" s="17">
        <v>0</v>
      </c>
      <c r="C15" s="18" t="s">
        <v>23</v>
      </c>
      <c r="D15" s="19">
        <v>3</v>
      </c>
      <c r="E15" s="18">
        <v>0</v>
      </c>
      <c r="F15" s="18" t="s">
        <v>23</v>
      </c>
      <c r="G15" s="18">
        <v>2</v>
      </c>
      <c r="H15" s="20">
        <v>3</v>
      </c>
      <c r="I15" s="18" t="s">
        <v>24</v>
      </c>
      <c r="J15" s="19">
        <v>2</v>
      </c>
      <c r="K15" s="20">
        <v>4</v>
      </c>
      <c r="L15" s="18" t="s">
        <v>24</v>
      </c>
      <c r="M15" s="19">
        <v>0</v>
      </c>
      <c r="N15" s="18">
        <v>1</v>
      </c>
      <c r="O15" s="18" t="s">
        <v>24</v>
      </c>
      <c r="P15" s="18">
        <v>2</v>
      </c>
      <c r="Q15" s="106"/>
      <c r="R15" s="41"/>
      <c r="S15" s="107"/>
      <c r="T15" s="20">
        <v>1</v>
      </c>
      <c r="U15" s="18" t="s">
        <v>24</v>
      </c>
      <c r="V15" s="19">
        <v>1</v>
      </c>
      <c r="W15" s="18">
        <v>1</v>
      </c>
      <c r="X15" s="18" t="s">
        <v>24</v>
      </c>
      <c r="Y15" s="18">
        <v>1</v>
      </c>
      <c r="Z15" s="20">
        <v>1</v>
      </c>
      <c r="AA15" s="18" t="s">
        <v>24</v>
      </c>
      <c r="AB15" s="19">
        <v>0</v>
      </c>
      <c r="AC15" s="18">
        <v>0</v>
      </c>
      <c r="AD15" s="18" t="s">
        <v>24</v>
      </c>
      <c r="AE15" s="18">
        <v>3</v>
      </c>
      <c r="AF15" s="64"/>
      <c r="AG15" s="66"/>
      <c r="AH15" s="70"/>
      <c r="AI15" s="72"/>
      <c r="AJ15" s="74"/>
      <c r="AK15" s="76"/>
      <c r="AL15" s="78"/>
      <c r="AM15" s="80"/>
      <c r="AN15" s="80"/>
    </row>
    <row r="16" spans="1:40" ht="20.25" customHeight="1">
      <c r="A16" s="50" t="s">
        <v>2</v>
      </c>
      <c r="B16" s="62" t="str">
        <f>IF(B17="","",IF(B17&gt;D17,$AQ$4,IF(B17=D17,$AQ$5,IF(B17&lt;D17,$AQ$6,""))))</f>
        <v>●</v>
      </c>
      <c r="C16" s="56"/>
      <c r="D16" s="58"/>
      <c r="E16" s="56" t="str">
        <f>IF(E17="","",IF(E17&gt;G17,$AQ$4,IF(E17=G17,$AQ$5,IF(E17&lt;G17,$AQ$6,""))))</f>
        <v>●</v>
      </c>
      <c r="F16" s="56"/>
      <c r="G16" s="56"/>
      <c r="H16" s="57" t="str">
        <f>IF(H17="","",IF(H17&gt;J17,$AQ$4,IF(H17=J17,$AQ$5,IF(H17&lt;J17,$AQ$6,""))))</f>
        <v>○</v>
      </c>
      <c r="I16" s="56"/>
      <c r="J16" s="58"/>
      <c r="K16" s="57" t="str">
        <f>IF(K17="","",IF(K17&gt;M17,$AQ$4,IF(K17=M17,$AQ$5,IF(K17&lt;M17,$AQ$6,""))))</f>
        <v>●</v>
      </c>
      <c r="L16" s="56"/>
      <c r="M16" s="58"/>
      <c r="N16" s="56" t="str">
        <f>IF(N17="","",IF(N17&gt;P17,$AQ$4,IF(N17=P17,$AQ$5,IF(N17&lt;P17,$AQ$6,""))))</f>
        <v>●</v>
      </c>
      <c r="O16" s="56"/>
      <c r="P16" s="58"/>
      <c r="Q16" s="57" t="str">
        <f>IF(Q17="","",IF(Q17&gt;S17,$AQ$4,IF(Q17=S17,$AQ$5,IF(Q17&lt;S17,$AQ$6,""))))</f>
        <v>△</v>
      </c>
      <c r="R16" s="56"/>
      <c r="S16" s="58"/>
      <c r="T16" s="31"/>
      <c r="U16" s="32"/>
      <c r="V16" s="33"/>
      <c r="W16" s="56" t="str">
        <f>IF(W17="","",IF(W17&gt;Y17,$AQ$4,IF(W17=Y17,$AQ$5,IF(W17&lt;Y17,$AQ$6,""))))</f>
        <v>△</v>
      </c>
      <c r="X16" s="56"/>
      <c r="Y16" s="56"/>
      <c r="Z16" s="57" t="str">
        <f>IF(Z17="","",IF(Z17&gt;AB17,$AQ$4,IF(Z17=AB17,$AQ$5,IF(Z17&lt;AB17,$AQ$6,""))))</f>
        <v>△</v>
      </c>
      <c r="AA16" s="56"/>
      <c r="AB16" s="58"/>
      <c r="AC16" s="56" t="str">
        <f>IF(AC17="","",IF(AC17&gt;AE17,$AQ$4,IF(AC17=AE17,$AQ$5,IF(AC17&lt;AE17,$AQ$6,""))))</f>
        <v>○</v>
      </c>
      <c r="AD16" s="56"/>
      <c r="AE16" s="59"/>
      <c r="AF16" s="81">
        <f>COUNTIF(B16:AE16,$AQ$4)</f>
        <v>2</v>
      </c>
      <c r="AG16" s="82">
        <f>COUNTIF(B16:AE16,$AQ$6)</f>
        <v>4</v>
      </c>
      <c r="AH16" s="83">
        <f>COUNTIF(B16:AE16,$AQ$5)</f>
        <v>3</v>
      </c>
      <c r="AI16" s="84">
        <f>(AF16*3)+(AH16*1)</f>
        <v>9</v>
      </c>
      <c r="AJ16" s="85">
        <f>B17+E17+H17+K17+N17+Q17+T17+W17+Z17+AC17</f>
        <v>12</v>
      </c>
      <c r="AK16" s="86">
        <f>D17+G17+J17+M17+P17+S17+V17+Y17+AB17+AE17</f>
        <v>14</v>
      </c>
      <c r="AL16" s="87">
        <f>AJ16-AK16</f>
        <v>-2</v>
      </c>
      <c r="AM16" s="88">
        <f>RANK(AN16,$AN$4:$AN$23)</f>
        <v>7</v>
      </c>
      <c r="AN16" s="88">
        <f>(AI16*100)+AL16</f>
        <v>898</v>
      </c>
    </row>
    <row r="17" spans="1:40" ht="39.75" customHeight="1">
      <c r="A17" s="55"/>
      <c r="B17" s="16">
        <v>2</v>
      </c>
      <c r="C17" s="12" t="s">
        <v>23</v>
      </c>
      <c r="D17" s="14">
        <v>3</v>
      </c>
      <c r="E17" s="12">
        <v>1</v>
      </c>
      <c r="F17" s="12" t="s">
        <v>23</v>
      </c>
      <c r="G17" s="12">
        <v>4</v>
      </c>
      <c r="H17" s="13">
        <v>3</v>
      </c>
      <c r="I17" s="12" t="s">
        <v>24</v>
      </c>
      <c r="J17" s="14">
        <v>0</v>
      </c>
      <c r="K17" s="13">
        <v>1</v>
      </c>
      <c r="L17" s="12" t="s">
        <v>24</v>
      </c>
      <c r="M17" s="14">
        <v>2</v>
      </c>
      <c r="N17" s="12">
        <v>0</v>
      </c>
      <c r="O17" s="12" t="s">
        <v>24</v>
      </c>
      <c r="P17" s="12">
        <v>1</v>
      </c>
      <c r="Q17" s="13">
        <v>1</v>
      </c>
      <c r="R17" s="12" t="s">
        <v>24</v>
      </c>
      <c r="S17" s="14">
        <v>1</v>
      </c>
      <c r="T17" s="34"/>
      <c r="U17" s="29"/>
      <c r="V17" s="30"/>
      <c r="W17" s="12">
        <v>0</v>
      </c>
      <c r="X17" s="12" t="s">
        <v>24</v>
      </c>
      <c r="Y17" s="12">
        <v>0</v>
      </c>
      <c r="Z17" s="13">
        <v>3</v>
      </c>
      <c r="AA17" s="12" t="s">
        <v>24</v>
      </c>
      <c r="AB17" s="14">
        <v>3</v>
      </c>
      <c r="AC17" s="12">
        <v>1</v>
      </c>
      <c r="AD17" s="12" t="s">
        <v>24</v>
      </c>
      <c r="AE17" s="15">
        <v>0</v>
      </c>
      <c r="AF17" s="64"/>
      <c r="AG17" s="66"/>
      <c r="AH17" s="70"/>
      <c r="AI17" s="72"/>
      <c r="AJ17" s="74"/>
      <c r="AK17" s="76"/>
      <c r="AL17" s="78"/>
      <c r="AM17" s="80"/>
      <c r="AN17" s="80"/>
    </row>
    <row r="18" spans="1:40" ht="20.25" customHeight="1">
      <c r="A18" s="50" t="s">
        <v>6</v>
      </c>
      <c r="B18" s="62" t="str">
        <f>IF(B19="","",IF(B19&gt;D19,$AQ$4,IF(B19=D19,$AQ$5,IF(B19&lt;D19,$AQ$6,""))))</f>
        <v>●</v>
      </c>
      <c r="C18" s="56"/>
      <c r="D18" s="58"/>
      <c r="E18" s="56" t="str">
        <f>IF(E19="","",IF(E19&gt;G19,$AQ$4,IF(E19=G19,$AQ$5,IF(E19&lt;G19,$AQ$6,""))))</f>
        <v>●</v>
      </c>
      <c r="F18" s="56"/>
      <c r="G18" s="56"/>
      <c r="H18" s="57" t="str">
        <f>IF(H19="","",IF(H19&gt;J19,$AQ$4,IF(H19=J19,$AQ$5,IF(H19&lt;J19,$AQ$6,""))))</f>
        <v>●</v>
      </c>
      <c r="I18" s="56"/>
      <c r="J18" s="58"/>
      <c r="K18" s="57" t="str">
        <f>IF(K19="","",IF(K19&gt;M19,$AQ$4,IF(K19=M19,$AQ$5,IF(K19&lt;M19,$AQ$6,""))))</f>
        <v>●</v>
      </c>
      <c r="L18" s="56"/>
      <c r="M18" s="58"/>
      <c r="N18" s="56" t="str">
        <f>IF(N19="","",IF(N19&gt;P19,$AQ$4,IF(N19=P19,$AQ$5,IF(N19&lt;P19,$AQ$6,""))))</f>
        <v>○</v>
      </c>
      <c r="O18" s="56"/>
      <c r="P18" s="56"/>
      <c r="Q18" s="57" t="str">
        <f>IF(Q19="","",IF(Q19&gt;S19,$AQ$4,IF(Q19=S19,$AQ$5,IF(Q19&lt;S19,$AQ$6,""))))</f>
        <v>△</v>
      </c>
      <c r="R18" s="56"/>
      <c r="S18" s="58"/>
      <c r="T18" s="57" t="str">
        <f>IF(T19="","",IF(T19&gt;V19,$AQ$4,IF(T19=V19,$AQ$5,IF(T19&lt;V19,$AQ$6,""))))</f>
        <v>△</v>
      </c>
      <c r="U18" s="56"/>
      <c r="V18" s="58"/>
      <c r="W18" s="31"/>
      <c r="X18" s="32"/>
      <c r="Y18" s="33"/>
      <c r="Z18" s="57" t="str">
        <f>IF(Z19="","",IF(Z19&gt;AB19,$AQ$4,IF(Z19=AB19,$AQ$5,IF(Z19&lt;AB19,$AQ$6,""))))</f>
        <v>△</v>
      </c>
      <c r="AA18" s="56"/>
      <c r="AB18" s="58"/>
      <c r="AC18" s="56" t="str">
        <f>IF(AC19="","",IF(AC19&gt;AE19,$AQ$4,IF(AC19=AE19,$AQ$5,IF(AC19&lt;AE19,$AQ$6,""))))</f>
        <v>○</v>
      </c>
      <c r="AD18" s="56"/>
      <c r="AE18" s="59"/>
      <c r="AF18" s="81">
        <f>COUNTIF(B18:AE18,$AQ$4)</f>
        <v>2</v>
      </c>
      <c r="AG18" s="82">
        <f>COUNTIF(B18:AE18,$AQ$6)</f>
        <v>4</v>
      </c>
      <c r="AH18" s="83">
        <f>COUNTIF(B18:AE18,$AQ$5)</f>
        <v>3</v>
      </c>
      <c r="AI18" s="84">
        <f>(AF18*3)+(AH18*1)</f>
        <v>9</v>
      </c>
      <c r="AJ18" s="85">
        <f>B19+E19+H19+K19+N19+Q19+T19+W19+Z19+AC19</f>
        <v>8</v>
      </c>
      <c r="AK18" s="86">
        <f>D19+G19+J19+M19+P19+S19+V19+Y19+AB19+AE19</f>
        <v>11</v>
      </c>
      <c r="AL18" s="87">
        <f>AJ18-AK18</f>
        <v>-3</v>
      </c>
      <c r="AM18" s="88">
        <f>RANK(AN18,$AN$4:$AN$23)</f>
        <v>8</v>
      </c>
      <c r="AN18" s="88">
        <f>(AI18*100)+AL18</f>
        <v>897</v>
      </c>
    </row>
    <row r="19" spans="1:40" ht="39.75" customHeight="1">
      <c r="A19" s="55"/>
      <c r="B19" s="16">
        <v>0</v>
      </c>
      <c r="C19" s="12" t="s">
        <v>23</v>
      </c>
      <c r="D19" s="14">
        <v>1</v>
      </c>
      <c r="E19" s="12">
        <v>1</v>
      </c>
      <c r="F19" s="12" t="s">
        <v>23</v>
      </c>
      <c r="G19" s="12">
        <v>2</v>
      </c>
      <c r="H19" s="13">
        <v>0</v>
      </c>
      <c r="I19" s="12" t="s">
        <v>24</v>
      </c>
      <c r="J19" s="14">
        <v>3</v>
      </c>
      <c r="K19" s="13">
        <v>1</v>
      </c>
      <c r="L19" s="12" t="s">
        <v>24</v>
      </c>
      <c r="M19" s="14">
        <v>2</v>
      </c>
      <c r="N19" s="12">
        <v>2</v>
      </c>
      <c r="O19" s="12" t="s">
        <v>24</v>
      </c>
      <c r="P19" s="12">
        <v>0</v>
      </c>
      <c r="Q19" s="13">
        <v>1</v>
      </c>
      <c r="R19" s="12" t="s">
        <v>24</v>
      </c>
      <c r="S19" s="14">
        <v>1</v>
      </c>
      <c r="T19" s="13">
        <v>0</v>
      </c>
      <c r="U19" s="12" t="s">
        <v>24</v>
      </c>
      <c r="V19" s="14">
        <v>0</v>
      </c>
      <c r="W19" s="34"/>
      <c r="X19" s="29"/>
      <c r="Y19" s="30"/>
      <c r="Z19" s="13">
        <v>1</v>
      </c>
      <c r="AA19" s="12" t="s">
        <v>24</v>
      </c>
      <c r="AB19" s="14">
        <v>1</v>
      </c>
      <c r="AC19" s="12">
        <v>2</v>
      </c>
      <c r="AD19" s="12" t="s">
        <v>24</v>
      </c>
      <c r="AE19" s="15">
        <v>1</v>
      </c>
      <c r="AF19" s="64"/>
      <c r="AG19" s="66"/>
      <c r="AH19" s="70"/>
      <c r="AI19" s="72"/>
      <c r="AJ19" s="74"/>
      <c r="AK19" s="76"/>
      <c r="AL19" s="78"/>
      <c r="AM19" s="80"/>
      <c r="AN19" s="80"/>
    </row>
    <row r="20" spans="1:40" ht="20.25" customHeight="1">
      <c r="A20" s="50" t="s">
        <v>9</v>
      </c>
      <c r="B20" s="103" t="str">
        <f>IF(B21="","",IF(B21&gt;D21,$AQ$4,IF(B21=D21,$AQ$5,IF(B21&lt;D21,$AQ$6,""))))</f>
        <v>●</v>
      </c>
      <c r="C20" s="52"/>
      <c r="D20" s="61"/>
      <c r="E20" s="52" t="str">
        <f>IF(E21="","",IF(E21&gt;G21,$AQ$4,IF(E21=G21,$AQ$5,IF(E21&lt;G21,$AQ$6,""))))</f>
        <v>●</v>
      </c>
      <c r="F20" s="52"/>
      <c r="G20" s="52"/>
      <c r="H20" s="60" t="str">
        <f>IF(H21="","",IF(H21&gt;J21,$AQ$4,IF(H21=J21,$AQ$5,IF(H21&lt;J21,$AQ$6,""))))</f>
        <v>●</v>
      </c>
      <c r="I20" s="52"/>
      <c r="J20" s="61"/>
      <c r="K20" s="60" t="str">
        <f>IF(K21="","",IF(K21&gt;M21,$AQ$4,IF(K21=M21,$AQ$5,IF(K21&lt;M21,$AQ$6,""))))</f>
        <v>●</v>
      </c>
      <c r="L20" s="52"/>
      <c r="M20" s="61"/>
      <c r="N20" s="52" t="str">
        <f>IF(N21="","",IF(N21&gt;P21,$AQ$4,IF(N21=P21,$AQ$5,IF(N21&lt;P21,$AQ$6,""))))</f>
        <v>●</v>
      </c>
      <c r="O20" s="52"/>
      <c r="P20" s="52"/>
      <c r="Q20" s="60" t="str">
        <f>IF(Q21="","",IF(Q21&gt;S21,$AQ$4,IF(Q21=S21,$AQ$5,IF(Q21&lt;S21,$AQ$6,""))))</f>
        <v>●</v>
      </c>
      <c r="R20" s="52"/>
      <c r="S20" s="61"/>
      <c r="T20" s="60" t="str">
        <f>IF(T21="","",IF(T21&gt;V21,$AQ$4,IF(T21=V21,$AQ$5,IF(T21&lt;V21,$AQ$6,""))))</f>
        <v>△</v>
      </c>
      <c r="U20" s="52"/>
      <c r="V20" s="61"/>
      <c r="W20" s="60" t="str">
        <f>IF(W21="","",IF(W21&gt;Y21,$AQ$4,IF(W21=Y21,$AQ$5,IF(W21&lt;Y21,$AQ$6,""))))</f>
        <v>△</v>
      </c>
      <c r="X20" s="52"/>
      <c r="Y20" s="61"/>
      <c r="Z20" s="31"/>
      <c r="AA20" s="32"/>
      <c r="AB20" s="33"/>
      <c r="AC20" s="52" t="str">
        <f>IF(AC21="","",IF(AC21&gt;AE21,$AQ$4,IF(AC21=AE21,$AQ$5,IF(AC21&lt;AE21,$AQ$6,""))))</f>
        <v>○</v>
      </c>
      <c r="AD20" s="52"/>
      <c r="AE20" s="52"/>
      <c r="AF20" s="81">
        <f>COUNTIF(B20:AE20,$AQ$4)</f>
        <v>1</v>
      </c>
      <c r="AG20" s="82">
        <f>COUNTIF(B20:AE20,$AQ$6)</f>
        <v>6</v>
      </c>
      <c r="AH20" s="83">
        <f>COUNTIF(B20:AE20,$AQ$5)</f>
        <v>2</v>
      </c>
      <c r="AI20" s="84">
        <f>(AF20*3)+(AH20*1)</f>
        <v>5</v>
      </c>
      <c r="AJ20" s="85">
        <f>B21+E21+H21+K21+N21+Q21+T21+W21+Z21+AC21</f>
        <v>7</v>
      </c>
      <c r="AK20" s="86">
        <f>D21+G21+J21+M21+P21+S21+V21+Y21+AB21+AE21</f>
        <v>19</v>
      </c>
      <c r="AL20" s="87">
        <f>AJ20-AK20</f>
        <v>-12</v>
      </c>
      <c r="AM20" s="88">
        <f>RANK(AN20,$AN$4:$AN$23)</f>
        <v>9</v>
      </c>
      <c r="AN20" s="88">
        <f>(AI20*100)+AL20</f>
        <v>488</v>
      </c>
    </row>
    <row r="21" spans="1:40" ht="39.75" customHeight="1">
      <c r="A21" s="55"/>
      <c r="B21" s="17">
        <v>0</v>
      </c>
      <c r="C21" s="18" t="s">
        <v>23</v>
      </c>
      <c r="D21" s="19">
        <v>7</v>
      </c>
      <c r="E21" s="18">
        <v>1</v>
      </c>
      <c r="F21" s="18" t="s">
        <v>23</v>
      </c>
      <c r="G21" s="18">
        <v>3</v>
      </c>
      <c r="H21" s="20">
        <v>0</v>
      </c>
      <c r="I21" s="18" t="s">
        <v>24</v>
      </c>
      <c r="J21" s="19">
        <v>1</v>
      </c>
      <c r="K21" s="20">
        <v>1</v>
      </c>
      <c r="L21" s="18" t="s">
        <v>24</v>
      </c>
      <c r="M21" s="19">
        <v>2</v>
      </c>
      <c r="N21" s="18">
        <v>0</v>
      </c>
      <c r="O21" s="18" t="s">
        <v>24</v>
      </c>
      <c r="P21" s="18">
        <v>1</v>
      </c>
      <c r="Q21" s="20">
        <v>0</v>
      </c>
      <c r="R21" s="18" t="s">
        <v>24</v>
      </c>
      <c r="S21" s="19">
        <v>1</v>
      </c>
      <c r="T21" s="20">
        <v>3</v>
      </c>
      <c r="U21" s="18" t="s">
        <v>24</v>
      </c>
      <c r="V21" s="19">
        <v>3</v>
      </c>
      <c r="W21" s="18">
        <v>1</v>
      </c>
      <c r="X21" s="18" t="s">
        <v>24</v>
      </c>
      <c r="Y21" s="18">
        <v>1</v>
      </c>
      <c r="Z21" s="34"/>
      <c r="AA21" s="29"/>
      <c r="AB21" s="30"/>
      <c r="AC21" s="18">
        <v>1</v>
      </c>
      <c r="AD21" s="18" t="s">
        <v>24</v>
      </c>
      <c r="AE21" s="18">
        <v>0</v>
      </c>
      <c r="AF21" s="64"/>
      <c r="AG21" s="66"/>
      <c r="AH21" s="70"/>
      <c r="AI21" s="72"/>
      <c r="AJ21" s="74"/>
      <c r="AK21" s="76"/>
      <c r="AL21" s="78"/>
      <c r="AM21" s="80"/>
      <c r="AN21" s="80"/>
    </row>
    <row r="22" spans="1:40" ht="20.25" customHeight="1">
      <c r="A22" s="50" t="s">
        <v>7</v>
      </c>
      <c r="B22" s="62" t="str">
        <f>IF(B23="","",IF(B23&gt;D23,$AQ$4,IF(B23=D23,$AQ$5,IF(B23&lt;D23,$AQ$6,""))))</f>
        <v>●</v>
      </c>
      <c r="C22" s="56"/>
      <c r="D22" s="58"/>
      <c r="E22" s="56" t="str">
        <f>IF(E23="","",IF(E23&gt;G23,$AQ$4,IF(E23=G23,$AQ$5,IF(E23&lt;G23,$AQ$6,""))))</f>
        <v>●</v>
      </c>
      <c r="F22" s="56"/>
      <c r="G22" s="56"/>
      <c r="H22" s="57" t="str">
        <f>IF(H23="","",IF(H23&gt;J23,$AQ$4,IF(H23=J23,$AQ$5,IF(H23&lt;J23,$AQ$6,""))))</f>
        <v>●</v>
      </c>
      <c r="I22" s="56"/>
      <c r="J22" s="58"/>
      <c r="K22" s="57" t="str">
        <f>IF(K23="","",IF(K23&gt;M23,$AQ$4,IF(K23=M23,$AQ$5,IF(K23&lt;M23,$AQ$6,""))))</f>
        <v>●</v>
      </c>
      <c r="L22" s="56"/>
      <c r="M22" s="58"/>
      <c r="N22" s="56" t="str">
        <f>IF(N23="","",IF(N23&gt;P23,$AQ$4,IF(N23=P23,$AQ$5,IF(N23&lt;P23,$AQ$6,""))))</f>
        <v>●</v>
      </c>
      <c r="O22" s="56"/>
      <c r="P22" s="56"/>
      <c r="Q22" s="57" t="str">
        <f>IF(Q23="","",IF(Q23&gt;S23,$AQ$4,IF(Q23=S23,$AQ$5,IF(Q23&lt;S23,$AQ$6,""))))</f>
        <v>○</v>
      </c>
      <c r="R22" s="56"/>
      <c r="S22" s="58"/>
      <c r="T22" s="57" t="str">
        <f>IF(T23="","",IF(T23&gt;V23,$AQ$4,IF(T23=V23,$AQ$5,IF(T23&lt;V23,$AQ$6,""))))</f>
        <v>●</v>
      </c>
      <c r="U22" s="56"/>
      <c r="V22" s="58"/>
      <c r="W22" s="56" t="str">
        <f>IF(W23="","",IF(W23&gt;Y23,$AQ$4,IF(W23=Y23,$AQ$5,IF(W23&lt;Y23,$AQ$6,""))))</f>
        <v>●</v>
      </c>
      <c r="X22" s="56"/>
      <c r="Y22" s="56"/>
      <c r="Z22" s="57" t="str">
        <f>IF(Z23="","",IF(Z23&gt;AB23,$AQ$4,IF(Z23=AB23,$AQ$5,IF(Z23&lt;AB23,$AQ$6,""))))</f>
        <v>●</v>
      </c>
      <c r="AA22" s="56"/>
      <c r="AB22" s="58"/>
      <c r="AC22" s="31"/>
      <c r="AD22" s="32"/>
      <c r="AE22" s="35"/>
      <c r="AF22" s="81">
        <f>COUNTIF(B22:AE22,$AQ$4)</f>
        <v>1</v>
      </c>
      <c r="AG22" s="82">
        <f>COUNTIF(B22:AE22,$AQ$6)</f>
        <v>8</v>
      </c>
      <c r="AH22" s="83">
        <f>COUNTIF(B22:AE22,$AQ$5)</f>
        <v>0</v>
      </c>
      <c r="AI22" s="84">
        <f>(AF22*3)+(AH22*1)</f>
        <v>3</v>
      </c>
      <c r="AJ22" s="85">
        <f>B23+E23+H23+K23+N23+Q23+T23+W23+Z23+AC23</f>
        <v>6</v>
      </c>
      <c r="AK22" s="86">
        <f>D23+G23+J23+M23+P23+S23+V23+Y23+AB23+AE23</f>
        <v>23</v>
      </c>
      <c r="AL22" s="87">
        <f>AJ22-AK22</f>
        <v>-17</v>
      </c>
      <c r="AM22" s="88">
        <f>RANK(AN22,$AN$4:$AN$23)</f>
        <v>10</v>
      </c>
      <c r="AN22" s="88">
        <f>(AI22*100)+AL22</f>
        <v>283</v>
      </c>
    </row>
    <row r="23" spans="1:40" ht="39.75" customHeight="1" thickBot="1">
      <c r="A23" s="67"/>
      <c r="B23" s="21">
        <v>0</v>
      </c>
      <c r="C23" s="22" t="s">
        <v>23</v>
      </c>
      <c r="D23" s="23">
        <v>6</v>
      </c>
      <c r="E23" s="22">
        <v>1</v>
      </c>
      <c r="F23" s="22" t="s">
        <v>23</v>
      </c>
      <c r="G23" s="22">
        <v>4</v>
      </c>
      <c r="H23" s="24">
        <v>1</v>
      </c>
      <c r="I23" s="22" t="s">
        <v>24</v>
      </c>
      <c r="J23" s="23">
        <v>3</v>
      </c>
      <c r="K23" s="24">
        <v>0</v>
      </c>
      <c r="L23" s="22" t="s">
        <v>24</v>
      </c>
      <c r="M23" s="23">
        <v>5</v>
      </c>
      <c r="N23" s="22">
        <v>0</v>
      </c>
      <c r="O23" s="22" t="s">
        <v>24</v>
      </c>
      <c r="P23" s="22">
        <v>1</v>
      </c>
      <c r="Q23" s="24">
        <v>3</v>
      </c>
      <c r="R23" s="22" t="s">
        <v>24</v>
      </c>
      <c r="S23" s="23">
        <v>0</v>
      </c>
      <c r="T23" s="24">
        <v>0</v>
      </c>
      <c r="U23" s="22" t="s">
        <v>24</v>
      </c>
      <c r="V23" s="23">
        <v>1</v>
      </c>
      <c r="W23" s="22">
        <v>1</v>
      </c>
      <c r="X23" s="22" t="s">
        <v>24</v>
      </c>
      <c r="Y23" s="22">
        <v>2</v>
      </c>
      <c r="Z23" s="24">
        <v>0</v>
      </c>
      <c r="AA23" s="22" t="s">
        <v>24</v>
      </c>
      <c r="AB23" s="23">
        <v>1</v>
      </c>
      <c r="AC23" s="36"/>
      <c r="AD23" s="37"/>
      <c r="AE23" s="38"/>
      <c r="AF23" s="92"/>
      <c r="AG23" s="93"/>
      <c r="AH23" s="94"/>
      <c r="AI23" s="95"/>
      <c r="AJ23" s="101"/>
      <c r="AK23" s="89"/>
      <c r="AL23" s="90"/>
      <c r="AM23" s="91"/>
      <c r="AN23" s="91"/>
    </row>
    <row r="24" spans="1:40" ht="15.75" customHeight="1">
      <c r="A24" s="4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6"/>
      <c r="O24" s="18"/>
      <c r="P24" s="18"/>
      <c r="Q24" s="18"/>
      <c r="R24" s="18"/>
      <c r="S24" s="18"/>
      <c r="T24" s="47" t="s">
        <v>25</v>
      </c>
      <c r="U24" s="18"/>
      <c r="V24" s="18"/>
      <c r="W24" s="18"/>
      <c r="X24" s="18"/>
      <c r="Y24" s="18"/>
      <c r="Z24" s="18"/>
      <c r="AA24" s="18"/>
      <c r="AB24" s="18"/>
      <c r="AC24" s="41"/>
      <c r="AD24" s="41"/>
      <c r="AE24" s="41"/>
      <c r="AF24" s="42"/>
      <c r="AG24" s="42"/>
      <c r="AH24" s="42"/>
      <c r="AI24" s="43"/>
      <c r="AJ24" s="43"/>
      <c r="AK24" s="44"/>
      <c r="AL24" s="45"/>
      <c r="AM24" s="44"/>
      <c r="AN24" s="44"/>
    </row>
    <row r="25" spans="1:32" ht="39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</row>
    <row r="26" spans="1:56" ht="39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2"/>
      <c r="O26" s="52"/>
      <c r="P26" s="52"/>
      <c r="Q26" s="52"/>
      <c r="R26" s="52"/>
      <c r="S26" s="52"/>
      <c r="T26" s="2"/>
      <c r="U26" s="2"/>
      <c r="V26" s="2"/>
      <c r="W26" s="2"/>
      <c r="X26" s="2"/>
      <c r="Y26" s="2"/>
      <c r="Z26" s="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41"/>
      <c r="AN26" s="41"/>
      <c r="AO26" s="41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</row>
    <row r="27" spans="1:56" ht="39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8"/>
      <c r="O27" s="18"/>
      <c r="P27" s="18"/>
      <c r="Q27" s="18"/>
      <c r="R27" s="18"/>
      <c r="S27" s="18"/>
      <c r="T27" s="2"/>
      <c r="U27" s="2"/>
      <c r="V27" s="2"/>
      <c r="W27" s="2"/>
      <c r="X27" s="2"/>
      <c r="Y27" s="2"/>
      <c r="Z27" s="2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41"/>
      <c r="AN27" s="41"/>
      <c r="AO27" s="41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</row>
    <row r="28" spans="1:56" ht="39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2"/>
      <c r="O28" s="52"/>
      <c r="P28" s="52"/>
      <c r="Q28" s="52"/>
      <c r="R28" s="52"/>
      <c r="S28" s="52"/>
      <c r="T28" s="2"/>
      <c r="U28" s="2"/>
      <c r="V28" s="2"/>
      <c r="W28" s="2"/>
      <c r="X28" s="2"/>
      <c r="Y28" s="2"/>
      <c r="Z28" s="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41"/>
      <c r="AQ28" s="41"/>
      <c r="AR28" s="41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</row>
    <row r="29" spans="13:56" ht="39.75" customHeight="1">
      <c r="M29" s="2"/>
      <c r="N29" s="18"/>
      <c r="O29" s="18"/>
      <c r="P29" s="18"/>
      <c r="Q29" s="18"/>
      <c r="R29" s="18"/>
      <c r="S29" s="18"/>
      <c r="T29" s="2"/>
      <c r="U29" s="2"/>
      <c r="Y29" s="2"/>
      <c r="Z29" s="2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1"/>
      <c r="AQ29" s="41"/>
      <c r="AR29" s="41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</row>
    <row r="30" spans="13:32" ht="39.75" customHeight="1">
      <c r="M30" s="2"/>
      <c r="N30" s="52"/>
      <c r="O30" s="52"/>
      <c r="P30" s="52"/>
      <c r="Q30" s="52"/>
      <c r="R30" s="52"/>
      <c r="S30" s="52"/>
      <c r="T30" s="2"/>
      <c r="U30" s="2"/>
      <c r="Y30" s="2"/>
      <c r="Z30" s="2"/>
      <c r="AA30" s="2"/>
      <c r="AB30" s="2"/>
      <c r="AC30" s="2"/>
      <c r="AD30" s="2"/>
      <c r="AE30" s="2"/>
      <c r="AF30" s="1"/>
    </row>
    <row r="31" spans="13:21" ht="39.75" customHeight="1">
      <c r="M31" s="2"/>
      <c r="N31" s="18"/>
      <c r="O31" s="18"/>
      <c r="P31" s="18"/>
      <c r="Q31" s="18"/>
      <c r="R31" s="18"/>
      <c r="S31" s="18"/>
      <c r="T31" s="2"/>
      <c r="U31" s="2"/>
    </row>
    <row r="32" spans="13:21" ht="39.75" customHeight="1">
      <c r="M32" s="2"/>
      <c r="N32" s="52"/>
      <c r="O32" s="52"/>
      <c r="P32" s="52"/>
      <c r="Q32" s="52"/>
      <c r="R32" s="52"/>
      <c r="S32" s="52"/>
      <c r="T32" s="2"/>
      <c r="U32" s="2"/>
    </row>
    <row r="33" spans="13:21" ht="39.75" customHeight="1">
      <c r="M33" s="2"/>
      <c r="N33" s="18"/>
      <c r="O33" s="18"/>
      <c r="P33" s="18"/>
      <c r="Q33" s="18"/>
      <c r="R33" s="18"/>
      <c r="S33" s="18"/>
      <c r="T33" s="2"/>
      <c r="U33" s="2"/>
    </row>
    <row r="34" spans="13:21" ht="39.75" customHeight="1">
      <c r="M34" s="2"/>
      <c r="N34" s="52"/>
      <c r="O34" s="52"/>
      <c r="P34" s="52"/>
      <c r="Q34" s="41"/>
      <c r="R34" s="41"/>
      <c r="S34" s="41"/>
      <c r="T34" s="2"/>
      <c r="U34" s="2"/>
    </row>
    <row r="35" spans="13:21" ht="30" customHeight="1">
      <c r="M35" s="2"/>
      <c r="N35" s="18"/>
      <c r="O35" s="18"/>
      <c r="P35" s="18"/>
      <c r="Q35" s="41"/>
      <c r="R35" s="41"/>
      <c r="S35" s="41"/>
      <c r="T35" s="2"/>
      <c r="U35" s="2"/>
    </row>
    <row r="36" spans="13:21" ht="30" customHeight="1">
      <c r="M36" s="2"/>
      <c r="N36" s="41"/>
      <c r="O36" s="41"/>
      <c r="P36" s="41"/>
      <c r="Q36" s="52"/>
      <c r="R36" s="52"/>
      <c r="S36" s="52"/>
      <c r="T36" s="2"/>
      <c r="U36" s="2"/>
    </row>
    <row r="37" spans="13:21" ht="30" customHeight="1">
      <c r="M37" s="2"/>
      <c r="N37" s="41"/>
      <c r="O37" s="41"/>
      <c r="P37" s="41"/>
      <c r="Q37" s="18"/>
      <c r="R37" s="18"/>
      <c r="S37" s="18"/>
      <c r="T37" s="2"/>
      <c r="U37" s="2"/>
    </row>
    <row r="38" spans="13:21" ht="30" customHeight="1">
      <c r="M38" s="2"/>
      <c r="N38" s="52"/>
      <c r="O38" s="52"/>
      <c r="P38" s="52"/>
      <c r="Q38" s="52"/>
      <c r="R38" s="52"/>
      <c r="S38" s="52"/>
      <c r="T38" s="2"/>
      <c r="U38" s="2"/>
    </row>
    <row r="39" spans="13:21" ht="30" customHeight="1">
      <c r="M39" s="2"/>
      <c r="N39" s="18"/>
      <c r="O39" s="18"/>
      <c r="P39" s="18"/>
      <c r="Q39" s="18"/>
      <c r="R39" s="18"/>
      <c r="S39" s="18"/>
      <c r="T39" s="2"/>
      <c r="U39" s="2"/>
    </row>
    <row r="40" spans="13:21" ht="30" customHeight="1">
      <c r="M40" s="2"/>
      <c r="N40" s="52"/>
      <c r="O40" s="52"/>
      <c r="P40" s="52"/>
      <c r="Q40" s="52"/>
      <c r="R40" s="52"/>
      <c r="S40" s="52"/>
      <c r="T40" s="2"/>
      <c r="U40" s="2"/>
    </row>
    <row r="41" spans="13:21" ht="30" customHeight="1">
      <c r="M41" s="2"/>
      <c r="N41" s="18"/>
      <c r="O41" s="18"/>
      <c r="P41" s="18"/>
      <c r="Q41" s="18"/>
      <c r="R41" s="18"/>
      <c r="S41" s="18"/>
      <c r="T41" s="2"/>
      <c r="U41" s="2"/>
    </row>
    <row r="42" spans="13:21" ht="30" customHeight="1">
      <c r="M42" s="2"/>
      <c r="N42" s="52"/>
      <c r="O42" s="52"/>
      <c r="P42" s="52"/>
      <c r="Q42" s="52"/>
      <c r="R42" s="52"/>
      <c r="S42" s="52"/>
      <c r="T42" s="2"/>
      <c r="U42" s="2"/>
    </row>
    <row r="43" spans="13:21" ht="30" customHeight="1">
      <c r="M43" s="2"/>
      <c r="N43" s="18"/>
      <c r="O43" s="18"/>
      <c r="P43" s="18"/>
      <c r="Q43" s="18"/>
      <c r="R43" s="18"/>
      <c r="S43" s="18"/>
      <c r="T43" s="2"/>
      <c r="U43" s="2"/>
    </row>
    <row r="44" spans="13:21" ht="30" customHeight="1">
      <c r="M44" s="2"/>
      <c r="N44" s="52"/>
      <c r="O44" s="52"/>
      <c r="P44" s="52"/>
      <c r="Q44" s="52"/>
      <c r="R44" s="52"/>
      <c r="S44" s="52"/>
      <c r="T44" s="2"/>
      <c r="U44" s="2"/>
    </row>
    <row r="45" spans="13:21" ht="30" customHeight="1">
      <c r="M45" s="2"/>
      <c r="N45" s="18"/>
      <c r="O45" s="18"/>
      <c r="P45" s="18"/>
      <c r="Q45" s="18"/>
      <c r="R45" s="18"/>
      <c r="S45" s="18"/>
      <c r="T45" s="2"/>
      <c r="U45" s="2"/>
    </row>
    <row r="46" spans="13:21" ht="30" customHeight="1">
      <c r="M46" s="2"/>
      <c r="N46" s="2"/>
      <c r="O46" s="2"/>
      <c r="P46" s="2"/>
      <c r="Q46" s="2"/>
      <c r="R46" s="2"/>
      <c r="S46" s="2"/>
      <c r="T46" s="2"/>
      <c r="U46" s="2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mergeCells count="236">
    <mergeCell ref="AN18:AN19"/>
    <mergeCell ref="W22:Y22"/>
    <mergeCell ref="AN4:AN5"/>
    <mergeCell ref="AN6:AN7"/>
    <mergeCell ref="AN8:AN9"/>
    <mergeCell ref="AN10:AN11"/>
    <mergeCell ref="AN20:AN21"/>
    <mergeCell ref="AN22:AN23"/>
    <mergeCell ref="AN12:AN13"/>
    <mergeCell ref="AN14:AN15"/>
    <mergeCell ref="AN16:AN17"/>
    <mergeCell ref="N18:P18"/>
    <mergeCell ref="Z22:AB22"/>
    <mergeCell ref="AC20:AE20"/>
    <mergeCell ref="N22:P22"/>
    <mergeCell ref="Q22:S22"/>
    <mergeCell ref="T22:V22"/>
    <mergeCell ref="N20:P20"/>
    <mergeCell ref="Q20:S20"/>
    <mergeCell ref="T20:V20"/>
    <mergeCell ref="B22:D22"/>
    <mergeCell ref="E22:G22"/>
    <mergeCell ref="H22:J22"/>
    <mergeCell ref="K22:M22"/>
    <mergeCell ref="W20:Y20"/>
    <mergeCell ref="B20:D20"/>
    <mergeCell ref="E20:G20"/>
    <mergeCell ref="H20:J20"/>
    <mergeCell ref="K20:M20"/>
    <mergeCell ref="B18:D18"/>
    <mergeCell ref="E18:G18"/>
    <mergeCell ref="H18:J18"/>
    <mergeCell ref="K18:M18"/>
    <mergeCell ref="AC16:AE16"/>
    <mergeCell ref="Q18:S18"/>
    <mergeCell ref="T18:V18"/>
    <mergeCell ref="Z18:AB18"/>
    <mergeCell ref="AC18:AE18"/>
    <mergeCell ref="N16:P16"/>
    <mergeCell ref="Q16:S16"/>
    <mergeCell ref="W16:Y16"/>
    <mergeCell ref="Z16:AB16"/>
    <mergeCell ref="B16:D16"/>
    <mergeCell ref="E16:G16"/>
    <mergeCell ref="H16:J16"/>
    <mergeCell ref="K16:M16"/>
    <mergeCell ref="AC12:AE12"/>
    <mergeCell ref="B14:D14"/>
    <mergeCell ref="E14:G14"/>
    <mergeCell ref="H14:J14"/>
    <mergeCell ref="K14:M14"/>
    <mergeCell ref="N14:P14"/>
    <mergeCell ref="T14:V14"/>
    <mergeCell ref="W14:Y14"/>
    <mergeCell ref="Z14:AB14"/>
    <mergeCell ref="AC14:AE14"/>
    <mergeCell ref="Z10:AB10"/>
    <mergeCell ref="AC10:AE10"/>
    <mergeCell ref="B12:D12"/>
    <mergeCell ref="E12:G12"/>
    <mergeCell ref="H12:J12"/>
    <mergeCell ref="K12:M12"/>
    <mergeCell ref="Q12:S12"/>
    <mergeCell ref="T12:V12"/>
    <mergeCell ref="W12:Y12"/>
    <mergeCell ref="Z12:AB12"/>
    <mergeCell ref="W8:Y8"/>
    <mergeCell ref="Q10:S10"/>
    <mergeCell ref="T10:V10"/>
    <mergeCell ref="W10:Y10"/>
    <mergeCell ref="Q8:S8"/>
    <mergeCell ref="T8:V8"/>
    <mergeCell ref="N10:P10"/>
    <mergeCell ref="E4:G4"/>
    <mergeCell ref="H4:J4"/>
    <mergeCell ref="K4:M4"/>
    <mergeCell ref="K8:M8"/>
    <mergeCell ref="N8:P8"/>
    <mergeCell ref="H10:J10"/>
    <mergeCell ref="T4:V4"/>
    <mergeCell ref="Z3:AB3"/>
    <mergeCell ref="AC3:AE3"/>
    <mergeCell ref="B8:D8"/>
    <mergeCell ref="B6:D6"/>
    <mergeCell ref="N3:P3"/>
    <mergeCell ref="Q3:S3"/>
    <mergeCell ref="T3:V3"/>
    <mergeCell ref="W3:Y3"/>
    <mergeCell ref="B3:D3"/>
    <mergeCell ref="E3:G3"/>
    <mergeCell ref="H3:J3"/>
    <mergeCell ref="K3:M3"/>
    <mergeCell ref="AJ22:AJ23"/>
    <mergeCell ref="AJ20:AJ21"/>
    <mergeCell ref="AJ18:AJ19"/>
    <mergeCell ref="AJ16:AJ17"/>
    <mergeCell ref="AJ14:AJ15"/>
    <mergeCell ref="AJ12:AJ13"/>
    <mergeCell ref="AJ10:AJ11"/>
    <mergeCell ref="AK22:AK23"/>
    <mergeCell ref="AL22:AL23"/>
    <mergeCell ref="AM22:AM23"/>
    <mergeCell ref="AF22:AF23"/>
    <mergeCell ref="AG22:AG23"/>
    <mergeCell ref="AH22:AH23"/>
    <mergeCell ref="AI22:AI23"/>
    <mergeCell ref="AK20:AK21"/>
    <mergeCell ref="AL20:AL21"/>
    <mergeCell ref="AM20:AM21"/>
    <mergeCell ref="AF20:AF21"/>
    <mergeCell ref="AG20:AG21"/>
    <mergeCell ref="AH20:AH21"/>
    <mergeCell ref="AI20:AI21"/>
    <mergeCell ref="AK18:AK19"/>
    <mergeCell ref="AL18:AL19"/>
    <mergeCell ref="AM18:AM19"/>
    <mergeCell ref="AF18:AF19"/>
    <mergeCell ref="AG18:AG19"/>
    <mergeCell ref="AH18:AH19"/>
    <mergeCell ref="AI18:AI19"/>
    <mergeCell ref="AK16:AK17"/>
    <mergeCell ref="AL16:AL17"/>
    <mergeCell ref="AM16:AM17"/>
    <mergeCell ref="AF16:AF17"/>
    <mergeCell ref="AG16:AG17"/>
    <mergeCell ref="AH16:AH17"/>
    <mergeCell ref="AI16:AI17"/>
    <mergeCell ref="AK14:AK15"/>
    <mergeCell ref="AL14:AL15"/>
    <mergeCell ref="AM14:AM15"/>
    <mergeCell ref="AF14:AF15"/>
    <mergeCell ref="AG14:AG15"/>
    <mergeCell ref="AH14:AH15"/>
    <mergeCell ref="AI14:AI15"/>
    <mergeCell ref="AK12:AK13"/>
    <mergeCell ref="AL12:AL13"/>
    <mergeCell ref="AM12:AM13"/>
    <mergeCell ref="AF12:AF13"/>
    <mergeCell ref="AG12:AG13"/>
    <mergeCell ref="AH12:AH13"/>
    <mergeCell ref="AI12:AI13"/>
    <mergeCell ref="AK10:AK11"/>
    <mergeCell ref="AL10:AL11"/>
    <mergeCell ref="AM10:AM11"/>
    <mergeCell ref="AF10:AF11"/>
    <mergeCell ref="AG10:AG11"/>
    <mergeCell ref="AH10:AH11"/>
    <mergeCell ref="AI10:AI11"/>
    <mergeCell ref="AJ8:AJ9"/>
    <mergeCell ref="AK8:AK9"/>
    <mergeCell ref="AL8:AL9"/>
    <mergeCell ref="AM8:AM9"/>
    <mergeCell ref="AF8:AF9"/>
    <mergeCell ref="AG8:AG9"/>
    <mergeCell ref="AH8:AH9"/>
    <mergeCell ref="AI8:AI9"/>
    <mergeCell ref="AL4:AL5"/>
    <mergeCell ref="AM4:AM5"/>
    <mergeCell ref="AF6:AF7"/>
    <mergeCell ref="AG6:AG7"/>
    <mergeCell ref="AH6:AH7"/>
    <mergeCell ref="AI6:AI7"/>
    <mergeCell ref="AJ6:AJ7"/>
    <mergeCell ref="AK6:AK7"/>
    <mergeCell ref="AL6:AL7"/>
    <mergeCell ref="AM6:AM7"/>
    <mergeCell ref="AH4:AH5"/>
    <mergeCell ref="AI4:AI5"/>
    <mergeCell ref="AJ4:AJ5"/>
    <mergeCell ref="AK4:AK5"/>
    <mergeCell ref="AF4:AF5"/>
    <mergeCell ref="AG4:AG5"/>
    <mergeCell ref="A20:A21"/>
    <mergeCell ref="A22:A23"/>
    <mergeCell ref="A12:A13"/>
    <mergeCell ref="A14:A15"/>
    <mergeCell ref="A16:A17"/>
    <mergeCell ref="A18:A19"/>
    <mergeCell ref="A4:A5"/>
    <mergeCell ref="A6:A7"/>
    <mergeCell ref="A10:A11"/>
    <mergeCell ref="N4:P4"/>
    <mergeCell ref="Q4:S4"/>
    <mergeCell ref="H6:J6"/>
    <mergeCell ref="K6:M6"/>
    <mergeCell ref="N6:P6"/>
    <mergeCell ref="Q6:S6"/>
    <mergeCell ref="E8:G8"/>
    <mergeCell ref="B10:D10"/>
    <mergeCell ref="E10:G10"/>
    <mergeCell ref="W4:Y4"/>
    <mergeCell ref="Z4:AB4"/>
    <mergeCell ref="AC4:AE4"/>
    <mergeCell ref="A8:A9"/>
    <mergeCell ref="W6:Y6"/>
    <mergeCell ref="Z6:AB6"/>
    <mergeCell ref="AC6:AE6"/>
    <mergeCell ref="T6:V6"/>
    <mergeCell ref="Z8:AB8"/>
    <mergeCell ref="AC8:AE8"/>
    <mergeCell ref="Q26:S26"/>
    <mergeCell ref="Q28:S28"/>
    <mergeCell ref="Q30:S30"/>
    <mergeCell ref="Q32:S32"/>
    <mergeCell ref="N42:P42"/>
    <mergeCell ref="N44:P44"/>
    <mergeCell ref="Q36:S36"/>
    <mergeCell ref="Q38:S38"/>
    <mergeCell ref="Q40:S40"/>
    <mergeCell ref="Q42:S42"/>
    <mergeCell ref="AA26:AC26"/>
    <mergeCell ref="AD26:AF26"/>
    <mergeCell ref="Q44:S44"/>
    <mergeCell ref="N26:P26"/>
    <mergeCell ref="N28:P28"/>
    <mergeCell ref="N30:P30"/>
    <mergeCell ref="N32:P32"/>
    <mergeCell ref="N34:P34"/>
    <mergeCell ref="N38:P38"/>
    <mergeCell ref="N40:P40"/>
    <mergeCell ref="AM28:AO28"/>
    <mergeCell ref="AS28:AU28"/>
    <mergeCell ref="AV28:AX28"/>
    <mergeCell ref="AG26:AI26"/>
    <mergeCell ref="AJ26:AL26"/>
    <mergeCell ref="AP26:AR26"/>
    <mergeCell ref="AS26:AU26"/>
    <mergeCell ref="AA28:AC28"/>
    <mergeCell ref="AD28:AF28"/>
    <mergeCell ref="AG28:AI28"/>
    <mergeCell ref="AJ28:AL28"/>
    <mergeCell ref="AY28:BA28"/>
    <mergeCell ref="BB28:BD28"/>
    <mergeCell ref="AV26:AX26"/>
    <mergeCell ref="AY26:BA26"/>
    <mergeCell ref="BB26:BD26"/>
  </mergeCells>
  <printOptions/>
  <pageMargins left="0.53" right="0.24" top="0.29" bottom="0.22" header="0.49" footer="0.13"/>
  <pageSetup orientation="landscape" paperSize="9" scale="87" r:id="rId2"/>
  <headerFooter alignWithMargins="0">
    <oddHeader>&amp;L&amp;"HG丸ｺﾞｼｯｸM-PRO,標準"&amp;16平成20年度仙台市実業団サッカー部会リーグ戦対戦結果表（第3部）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8"/>
  <sheetViews>
    <sheetView view="pageBreakPreview" zoomScale="60" zoomScaleNormal="75" workbookViewId="0" topLeftCell="A1">
      <selection activeCell="A20" sqref="A20:A21"/>
    </sheetView>
  </sheetViews>
  <sheetFormatPr defaultColWidth="9.00390625" defaultRowHeight="13.5"/>
  <cols>
    <col min="1" max="1" width="15.625" style="0" customWidth="1"/>
    <col min="2" max="31" width="3.625" style="3" customWidth="1"/>
    <col min="32" max="32" width="3.625" style="0" customWidth="1"/>
    <col min="33" max="34" width="3.625" style="1" customWidth="1"/>
    <col min="35" max="35" width="4.25390625" style="39" customWidth="1"/>
    <col min="36" max="37" width="3.625" style="39" customWidth="1"/>
    <col min="38" max="38" width="4.50390625" style="39" customWidth="1"/>
    <col min="39" max="39" width="4.00390625" style="1" customWidth="1"/>
    <col min="40" max="40" width="4.375" style="1" hidden="1" customWidth="1"/>
    <col min="41" max="41" width="20.625" style="1" customWidth="1"/>
    <col min="42" max="16384" width="9.00390625" style="1" customWidth="1"/>
  </cols>
  <sheetData>
    <row r="1" ht="23.25" customHeight="1"/>
    <row r="2" ht="23.25" customHeight="1" thickBot="1"/>
    <row r="3" spans="1:40" ht="39.75" customHeight="1" thickBot="1">
      <c r="A3" s="4" t="s">
        <v>10</v>
      </c>
      <c r="B3" s="104" t="str">
        <f>A4</f>
        <v>ホクト観光</v>
      </c>
      <c r="C3" s="97"/>
      <c r="D3" s="98"/>
      <c r="E3" s="96" t="str">
        <f>A6</f>
        <v>㈱サトー商会</v>
      </c>
      <c r="F3" s="97"/>
      <c r="G3" s="98"/>
      <c r="H3" s="96" t="str">
        <f>A8</f>
        <v>通研電気</v>
      </c>
      <c r="I3" s="97"/>
      <c r="J3" s="98"/>
      <c r="K3" s="99" t="str">
        <f>A10</f>
        <v>東北学院教職員</v>
      </c>
      <c r="L3" s="100"/>
      <c r="M3" s="100"/>
      <c r="N3" s="96" t="str">
        <f>A12</f>
        <v>日立ＴＯ</v>
      </c>
      <c r="O3" s="97"/>
      <c r="P3" s="98"/>
      <c r="Q3" s="97" t="str">
        <f>A14</f>
        <v>仙台市水道局</v>
      </c>
      <c r="R3" s="97"/>
      <c r="S3" s="97"/>
      <c r="T3" s="96" t="str">
        <f>A16</f>
        <v>ＮＴＴ仙台</v>
      </c>
      <c r="U3" s="97"/>
      <c r="V3" s="98"/>
      <c r="W3" s="97" t="str">
        <f>A18</f>
        <v>弘進ゴム</v>
      </c>
      <c r="X3" s="97"/>
      <c r="Y3" s="97"/>
      <c r="Z3" s="96" t="str">
        <f>A20</f>
        <v>ＤＮＰ東北</v>
      </c>
      <c r="AA3" s="97"/>
      <c r="AB3" s="98"/>
      <c r="AC3" s="97" t="str">
        <f>A22</f>
        <v>東北ゴム</v>
      </c>
      <c r="AD3" s="97"/>
      <c r="AE3" s="102"/>
      <c r="AF3" s="5" t="s">
        <v>11</v>
      </c>
      <c r="AG3" s="6" t="s">
        <v>12</v>
      </c>
      <c r="AH3" s="7" t="s">
        <v>13</v>
      </c>
      <c r="AI3" s="8" t="s">
        <v>14</v>
      </c>
      <c r="AJ3" s="9" t="s">
        <v>15</v>
      </c>
      <c r="AK3" s="10" t="s">
        <v>16</v>
      </c>
      <c r="AL3" s="10" t="s">
        <v>17</v>
      </c>
      <c r="AM3" s="11" t="s">
        <v>18</v>
      </c>
      <c r="AN3" s="11" t="s">
        <v>18</v>
      </c>
    </row>
    <row r="4" spans="1:43" ht="20.25" customHeight="1" thickTop="1">
      <c r="A4" s="68" t="s">
        <v>0</v>
      </c>
      <c r="B4" s="25"/>
      <c r="C4" s="26"/>
      <c r="D4" s="27"/>
      <c r="E4" s="53" t="str">
        <f>IF(E5="","",IF(E5&gt;G5,$AQ$4,IF(E5=G5,$AQ$5,IF(E5&lt;G5,$AQ$6,""))))</f>
        <v>●</v>
      </c>
      <c r="F4" s="54"/>
      <c r="G4" s="48"/>
      <c r="H4" s="53" t="str">
        <f>IF(H5="","",IF(H5&gt;J5,$AQ$4,IF(H5=J5,$AQ$5,IF(H5&lt;J5,$AQ$6,""))))</f>
        <v>○</v>
      </c>
      <c r="I4" s="54"/>
      <c r="J4" s="48"/>
      <c r="K4" s="53" t="str">
        <f>IF(K5="","",IF(K5&gt;M5,$AQ$4,IF(K5=M5,$AQ$5,IF(K5&lt;M5,$AQ$6,""))))</f>
        <v>●</v>
      </c>
      <c r="L4" s="54"/>
      <c r="M4" s="48"/>
      <c r="N4" s="53" t="str">
        <f>IF(N5="","",IF(N5&gt;P5,$AQ$4,IF(N5=P5,$AQ$5,IF(N5&lt;P5,$AQ$6,""))))</f>
        <v>●</v>
      </c>
      <c r="O4" s="54"/>
      <c r="P4" s="48"/>
      <c r="Q4" s="53" t="str">
        <f>IF(Q5="","",IF(Q5&gt;S5,$AQ$4,IF(Q5=S5,$AQ$5,IF(Q5&lt;S5,$AQ$6,""))))</f>
        <v>●</v>
      </c>
      <c r="R4" s="54"/>
      <c r="S4" s="48"/>
      <c r="T4" s="53" t="str">
        <f>IF(T5="","",IF(T5&gt;V5,$AQ$4,IF(T5=V5,$AQ$5,IF(T5&lt;V5,$AQ$6,""))))</f>
        <v>●</v>
      </c>
      <c r="U4" s="54"/>
      <c r="V4" s="48"/>
      <c r="W4" s="53" t="str">
        <f>IF(W5="","",IF(W5&gt;Y5,$AQ$4,IF(W5=Y5,$AQ$5,IF(W5&lt;Y5,$AQ$6,""))))</f>
        <v>○</v>
      </c>
      <c r="X4" s="54"/>
      <c r="Y4" s="48"/>
      <c r="Z4" s="53" t="str">
        <f>IF(Z5="","",IF(Z5&gt;AB5,$AQ$4,IF(Z5=AB5,$AQ$5,IF(Z5&lt;AB5,$AQ$6,""))))</f>
        <v>○</v>
      </c>
      <c r="AA4" s="54"/>
      <c r="AB4" s="48"/>
      <c r="AC4" s="53" t="str">
        <f>IF(AC5="","",IF(AC5&gt;AE5,$AQ$4,IF(AC5=AE5,$AQ$5,IF(AC5&lt;AE5,$AQ$6,""))))</f>
        <v>○</v>
      </c>
      <c r="AD4" s="54"/>
      <c r="AE4" s="49"/>
      <c r="AF4" s="63">
        <f>COUNTIF(B4:AE4,$AQ$4)</f>
        <v>4</v>
      </c>
      <c r="AG4" s="65">
        <f>COUNTIF(B4:AE4,$AQ$6)</f>
        <v>5</v>
      </c>
      <c r="AH4" s="69">
        <f>COUNTIF(B4:AE4,$AQ$5)</f>
        <v>0</v>
      </c>
      <c r="AI4" s="71">
        <f>(AF4*3)+(AH4*1)</f>
        <v>12</v>
      </c>
      <c r="AJ4" s="73">
        <f>B5+E5+H5+K5+N5+Q5+T5+W5+Z5+AC5</f>
        <v>7</v>
      </c>
      <c r="AK4" s="75">
        <f>D5+G5+J5+M5+P5+S5+V5+Y5+AB5+AE5</f>
        <v>18</v>
      </c>
      <c r="AL4" s="77">
        <f>AJ4-AK4</f>
        <v>-11</v>
      </c>
      <c r="AM4" s="79">
        <f>RANK(AN4,$AN$4:$AN$23)</f>
        <v>6</v>
      </c>
      <c r="AN4" s="79">
        <f>(AI4*100)+AL4</f>
        <v>1189</v>
      </c>
      <c r="AP4" s="1" t="s">
        <v>11</v>
      </c>
      <c r="AQ4" s="1" t="s">
        <v>26</v>
      </c>
    </row>
    <row r="5" spans="1:43" ht="39.75" customHeight="1">
      <c r="A5" s="55"/>
      <c r="B5" s="28"/>
      <c r="C5" s="29"/>
      <c r="D5" s="30"/>
      <c r="E5" s="12">
        <v>0</v>
      </c>
      <c r="F5" s="12" t="s">
        <v>27</v>
      </c>
      <c r="G5" s="12">
        <v>1</v>
      </c>
      <c r="H5" s="13">
        <v>1</v>
      </c>
      <c r="I5" s="12" t="s">
        <v>27</v>
      </c>
      <c r="J5" s="14">
        <v>0</v>
      </c>
      <c r="K5" s="12">
        <v>1</v>
      </c>
      <c r="L5" s="12" t="s">
        <v>28</v>
      </c>
      <c r="M5" s="12">
        <v>9</v>
      </c>
      <c r="N5" s="13">
        <v>1</v>
      </c>
      <c r="O5" s="12" t="s">
        <v>28</v>
      </c>
      <c r="P5" s="14">
        <v>2</v>
      </c>
      <c r="Q5" s="12">
        <v>0</v>
      </c>
      <c r="R5" s="12" t="s">
        <v>28</v>
      </c>
      <c r="S5" s="12">
        <v>2</v>
      </c>
      <c r="T5" s="13">
        <v>0</v>
      </c>
      <c r="U5" s="12" t="s">
        <v>28</v>
      </c>
      <c r="V5" s="14">
        <v>4</v>
      </c>
      <c r="W5" s="12">
        <v>2</v>
      </c>
      <c r="X5" s="12" t="s">
        <v>28</v>
      </c>
      <c r="Y5" s="12">
        <v>0</v>
      </c>
      <c r="Z5" s="13">
        <v>1</v>
      </c>
      <c r="AA5" s="12" t="s">
        <v>28</v>
      </c>
      <c r="AB5" s="14">
        <v>0</v>
      </c>
      <c r="AC5" s="12">
        <v>1</v>
      </c>
      <c r="AD5" s="12" t="s">
        <v>28</v>
      </c>
      <c r="AE5" s="15">
        <v>0</v>
      </c>
      <c r="AF5" s="64"/>
      <c r="AG5" s="66"/>
      <c r="AH5" s="70"/>
      <c r="AI5" s="72"/>
      <c r="AJ5" s="74"/>
      <c r="AK5" s="76"/>
      <c r="AL5" s="78"/>
      <c r="AM5" s="80"/>
      <c r="AN5" s="80"/>
      <c r="AP5" s="1" t="s">
        <v>21</v>
      </c>
      <c r="AQ5" s="1" t="s">
        <v>29</v>
      </c>
    </row>
    <row r="6" spans="1:43" ht="20.25" customHeight="1">
      <c r="A6" s="50" t="s">
        <v>1</v>
      </c>
      <c r="B6" s="62" t="str">
        <f>IF(B7="","",IF(B7&gt;D7,$AQ$4,IF(B7=D7,$AQ$5,IF(B7&lt;D7,$AQ$6,""))))</f>
        <v>○</v>
      </c>
      <c r="C6" s="56"/>
      <c r="D6" s="58"/>
      <c r="E6" s="31"/>
      <c r="F6" s="32"/>
      <c r="G6" s="33"/>
      <c r="H6" s="57" t="str">
        <f>IF(H7="","",IF(H7&gt;J7,$AQ$4,IF(H7=J7,$AQ$5,IF(H7&lt;J7,$AQ$6,""))))</f>
        <v>○</v>
      </c>
      <c r="I6" s="56"/>
      <c r="J6" s="58"/>
      <c r="K6" s="56" t="str">
        <f>IF(K7="","",IF(K7&gt;M7,$AQ$4,IF(K7=M7,$AQ$5,IF(K7&lt;M7,$AQ$6,""))))</f>
        <v>●</v>
      </c>
      <c r="L6" s="56"/>
      <c r="M6" s="56"/>
      <c r="N6" s="57" t="str">
        <f>IF(N7="","",IF(N7&gt;P7,$AQ$4,IF(N7=P7,$AQ$5,IF(N7&lt;P7,$AQ$6,""))))</f>
        <v>○</v>
      </c>
      <c r="O6" s="56"/>
      <c r="P6" s="58"/>
      <c r="Q6" s="56" t="str">
        <f>IF(Q7="","",IF(Q7&gt;S7,$AQ$4,IF(Q7=S7,$AQ$5,IF(Q7&lt;S7,$AQ$6,""))))</f>
        <v>○</v>
      </c>
      <c r="R6" s="56"/>
      <c r="S6" s="56"/>
      <c r="T6" s="57" t="str">
        <f>IF(T7="","",IF(T7&gt;V7,$AQ$4,IF(T7=V7,$AQ$5,IF(T7&lt;V7,$AQ$6,""))))</f>
        <v>○</v>
      </c>
      <c r="U6" s="56"/>
      <c r="V6" s="58"/>
      <c r="W6" s="56" t="str">
        <f>IF(W7="","",IF(W7&gt;Y7,$AQ$4,IF(W7=Y7,$AQ$5,IF(W7&lt;Y7,$AQ$6,""))))</f>
        <v>○</v>
      </c>
      <c r="X6" s="56"/>
      <c r="Y6" s="56"/>
      <c r="Z6" s="57" t="str">
        <f>IF(Z7="","",IF(Z7&gt;AB7,$AQ$4,IF(Z7=AB7,$AQ$5,IF(Z7&lt;AB7,$AQ$6,""))))</f>
        <v>○</v>
      </c>
      <c r="AA6" s="56"/>
      <c r="AB6" s="58"/>
      <c r="AC6" s="56" t="str">
        <f>IF(AC7="","",IF(AC7&gt;AE7,$AQ$4,IF(AC7=AE7,$AQ$5,IF(AC7&lt;AE7,$AQ$6,""))))</f>
        <v>○</v>
      </c>
      <c r="AD6" s="56"/>
      <c r="AE6" s="59"/>
      <c r="AF6" s="81">
        <f>COUNTIF(B6:AE6,$AQ$4)</f>
        <v>8</v>
      </c>
      <c r="AG6" s="82">
        <f>COUNTIF(B6:AE6,$AQ$6)</f>
        <v>1</v>
      </c>
      <c r="AH6" s="83">
        <f>COUNTIF(B6:AE6,$AQ$5)</f>
        <v>0</v>
      </c>
      <c r="AI6" s="84">
        <f>(AF6*3)+(AH6*1)</f>
        <v>24</v>
      </c>
      <c r="AJ6" s="85">
        <f>B7+E7+H7+K7+N7+Q7+T7+W7+Z7+AC7</f>
        <v>25</v>
      </c>
      <c r="AK6" s="86">
        <f>D7+G7+J7+M7+P7+S7+V7+Y7+AB7+AE7</f>
        <v>4</v>
      </c>
      <c r="AL6" s="87">
        <f>AJ6-AK6</f>
        <v>21</v>
      </c>
      <c r="AM6" s="88">
        <f>RANK(AN6,$AN$4:$AN$23)</f>
        <v>1</v>
      </c>
      <c r="AN6" s="88">
        <f>(AI6*100)+AL6</f>
        <v>2421</v>
      </c>
      <c r="AP6" s="1" t="s">
        <v>12</v>
      </c>
      <c r="AQ6" s="1" t="s">
        <v>30</v>
      </c>
    </row>
    <row r="7" spans="1:40" ht="39.75" customHeight="1">
      <c r="A7" s="55"/>
      <c r="B7" s="16">
        <v>1</v>
      </c>
      <c r="C7" s="12" t="s">
        <v>27</v>
      </c>
      <c r="D7" s="14">
        <v>0</v>
      </c>
      <c r="E7" s="34"/>
      <c r="F7" s="29"/>
      <c r="G7" s="30"/>
      <c r="H7" s="13">
        <v>3</v>
      </c>
      <c r="I7" s="12" t="s">
        <v>28</v>
      </c>
      <c r="J7" s="14">
        <v>2</v>
      </c>
      <c r="K7" s="12">
        <v>1</v>
      </c>
      <c r="L7" s="12" t="s">
        <v>28</v>
      </c>
      <c r="M7" s="12">
        <v>2</v>
      </c>
      <c r="N7" s="13">
        <v>3</v>
      </c>
      <c r="O7" s="12" t="s">
        <v>28</v>
      </c>
      <c r="P7" s="14">
        <v>0</v>
      </c>
      <c r="Q7" s="12">
        <v>2</v>
      </c>
      <c r="R7" s="12" t="s">
        <v>28</v>
      </c>
      <c r="S7" s="12">
        <v>0</v>
      </c>
      <c r="T7" s="13">
        <v>1</v>
      </c>
      <c r="U7" s="12" t="s">
        <v>28</v>
      </c>
      <c r="V7" s="14">
        <v>0</v>
      </c>
      <c r="W7" s="12">
        <v>1</v>
      </c>
      <c r="X7" s="12" t="s">
        <v>28</v>
      </c>
      <c r="Y7" s="12">
        <v>0</v>
      </c>
      <c r="Z7" s="13">
        <v>6</v>
      </c>
      <c r="AA7" s="12" t="s">
        <v>28</v>
      </c>
      <c r="AB7" s="14">
        <v>0</v>
      </c>
      <c r="AC7" s="12">
        <v>7</v>
      </c>
      <c r="AD7" s="12" t="s">
        <v>28</v>
      </c>
      <c r="AE7" s="15">
        <v>0</v>
      </c>
      <c r="AF7" s="64"/>
      <c r="AG7" s="66"/>
      <c r="AH7" s="70"/>
      <c r="AI7" s="72"/>
      <c r="AJ7" s="74"/>
      <c r="AK7" s="76"/>
      <c r="AL7" s="78"/>
      <c r="AM7" s="80"/>
      <c r="AN7" s="80"/>
    </row>
    <row r="8" spans="1:40" ht="20.25" customHeight="1">
      <c r="A8" s="50" t="s">
        <v>2</v>
      </c>
      <c r="B8" s="103" t="str">
        <f>IF(B9="","",IF(B9&gt;D9,$AQ$4,IF(B9=D9,$AQ$5,IF(B9&lt;D9,$AQ$6,""))))</f>
        <v>●</v>
      </c>
      <c r="C8" s="52"/>
      <c r="D8" s="61"/>
      <c r="E8" s="52" t="str">
        <f>IF(E9="","",IF(E9&gt;G9,$AQ$4,IF(E9=G9,$AQ$5,IF(E9&lt;G9,$AQ$6,""))))</f>
        <v>●</v>
      </c>
      <c r="F8" s="52"/>
      <c r="G8" s="52"/>
      <c r="H8" s="31"/>
      <c r="I8" s="32"/>
      <c r="J8" s="33"/>
      <c r="K8" s="52" t="str">
        <f>IF(K9="","",IF(K9&gt;M9,$AQ$4,IF(K9=M9,$AQ$5,IF(K9&lt;M9,$AQ$6,""))))</f>
        <v>●</v>
      </c>
      <c r="L8" s="52"/>
      <c r="M8" s="52"/>
      <c r="N8" s="60" t="str">
        <f>IF(N9="","",IF(N9&gt;P9,$AQ$4,IF(N9=P9,$AQ$5,IF(N9&lt;P9,$AQ$6,""))))</f>
        <v>△</v>
      </c>
      <c r="O8" s="52"/>
      <c r="P8" s="61"/>
      <c r="Q8" s="52" t="str">
        <f>IF(Q9="","",IF(Q9&gt;S9,$AQ$4,IF(Q9=S9,$AQ$5,IF(Q9&lt;S9,$AQ$6,""))))</f>
        <v>○</v>
      </c>
      <c r="R8" s="52"/>
      <c r="S8" s="52"/>
      <c r="T8" s="60" t="str">
        <f>IF(T9="","",IF(T9&gt;V9,$AQ$4,IF(T9=V9,$AQ$5,IF(T9&lt;V9,$AQ$6,""))))</f>
        <v>●</v>
      </c>
      <c r="U8" s="52"/>
      <c r="V8" s="61"/>
      <c r="W8" s="52" t="str">
        <f>IF(W9="","",IF(W9&gt;Y9,$AQ$4,IF(W9=Y9,$AQ$5,IF(W9&lt;Y9,$AQ$6,""))))</f>
        <v>△</v>
      </c>
      <c r="X8" s="52"/>
      <c r="Y8" s="52"/>
      <c r="Z8" s="60" t="str">
        <f>IF(Z9="","",IF(Z9&gt;AB9,$AQ$4,IF(Z9=AB9,$AQ$5,IF(Z9&lt;AB9,$AQ$6,""))))</f>
        <v>○</v>
      </c>
      <c r="AA8" s="52"/>
      <c r="AB8" s="61"/>
      <c r="AC8" s="52" t="str">
        <f>IF(AC9="","",IF(AC9&gt;AE9,$AQ$4,IF(AC9=AE9,$AQ$5,IF(AC9&lt;AE9,$AQ$6,""))))</f>
        <v>△</v>
      </c>
      <c r="AD8" s="52"/>
      <c r="AE8" s="52"/>
      <c r="AF8" s="81">
        <f>COUNTIF(B8:AE8,$AQ$4)</f>
        <v>2</v>
      </c>
      <c r="AG8" s="82">
        <f>COUNTIF(B8:AE8,$AQ$6)</f>
        <v>4</v>
      </c>
      <c r="AH8" s="83">
        <f>COUNTIF(B8:AE8,$AQ$5)</f>
        <v>3</v>
      </c>
      <c r="AI8" s="84">
        <f>(AF8*3)+(AH8*1)</f>
        <v>9</v>
      </c>
      <c r="AJ8" s="85">
        <f>B9+E9+H9+K9+N9+Q9+T9+W9+Z9+AC9</f>
        <v>12</v>
      </c>
      <c r="AK8" s="86">
        <f>D9+G9+J9+M9+P9+S9+V9+Y9+AB9+AE9</f>
        <v>14</v>
      </c>
      <c r="AL8" s="87">
        <f>AJ8-AK8</f>
        <v>-2</v>
      </c>
      <c r="AM8" s="88">
        <f>RANK(AN8,$AN$4:$AN$23)</f>
        <v>7</v>
      </c>
      <c r="AN8" s="88">
        <f>(AI8*100)+AL8</f>
        <v>898</v>
      </c>
    </row>
    <row r="9" spans="1:40" ht="39.75" customHeight="1">
      <c r="A9" s="55"/>
      <c r="B9" s="17">
        <v>0</v>
      </c>
      <c r="C9" s="18" t="s">
        <v>31</v>
      </c>
      <c r="D9" s="19">
        <v>1</v>
      </c>
      <c r="E9" s="18">
        <v>2</v>
      </c>
      <c r="F9" s="18" t="s">
        <v>31</v>
      </c>
      <c r="G9" s="18">
        <v>3</v>
      </c>
      <c r="H9" s="34"/>
      <c r="I9" s="29"/>
      <c r="J9" s="30"/>
      <c r="K9" s="18">
        <v>1</v>
      </c>
      <c r="L9" s="18" t="s">
        <v>32</v>
      </c>
      <c r="M9" s="18">
        <v>4</v>
      </c>
      <c r="N9" s="20">
        <v>1</v>
      </c>
      <c r="O9" s="18" t="s">
        <v>32</v>
      </c>
      <c r="P9" s="19">
        <v>1</v>
      </c>
      <c r="Q9" s="18">
        <v>3</v>
      </c>
      <c r="R9" s="18" t="s">
        <v>32</v>
      </c>
      <c r="S9" s="18">
        <v>0</v>
      </c>
      <c r="T9" s="20">
        <v>1</v>
      </c>
      <c r="U9" s="18" t="s">
        <v>32</v>
      </c>
      <c r="V9" s="19">
        <v>2</v>
      </c>
      <c r="W9" s="18">
        <v>0</v>
      </c>
      <c r="X9" s="18" t="s">
        <v>32</v>
      </c>
      <c r="Y9" s="18">
        <v>0</v>
      </c>
      <c r="Z9" s="20">
        <v>1</v>
      </c>
      <c r="AA9" s="18" t="s">
        <v>32</v>
      </c>
      <c r="AB9" s="19">
        <v>0</v>
      </c>
      <c r="AC9" s="18">
        <v>3</v>
      </c>
      <c r="AD9" s="18" t="s">
        <v>32</v>
      </c>
      <c r="AE9" s="18">
        <v>3</v>
      </c>
      <c r="AF9" s="64"/>
      <c r="AG9" s="66"/>
      <c r="AH9" s="70"/>
      <c r="AI9" s="72"/>
      <c r="AJ9" s="74"/>
      <c r="AK9" s="76"/>
      <c r="AL9" s="78"/>
      <c r="AM9" s="80"/>
      <c r="AN9" s="80"/>
    </row>
    <row r="10" spans="1:40" ht="20.25" customHeight="1">
      <c r="A10" s="50" t="s">
        <v>3</v>
      </c>
      <c r="B10" s="62" t="str">
        <f>IF(B11="","",IF(B11&gt;D11,$AQ$4,IF(B11=D11,$AQ$5,IF(B11&lt;D11,$AQ$6,""))))</f>
        <v>○</v>
      </c>
      <c r="C10" s="56"/>
      <c r="D10" s="58"/>
      <c r="E10" s="56" t="str">
        <f>IF(E11="","",IF(E11&gt;G11,$AQ$4,IF(E11=G11,$AQ$5,IF(E11&lt;G11,$AQ$6,""))))</f>
        <v>○</v>
      </c>
      <c r="F10" s="56"/>
      <c r="G10" s="56"/>
      <c r="H10" s="57" t="str">
        <f>IF(H11="","",IF(H11&gt;J11,$AQ$4,IF(H11=J11,$AQ$5,IF(H11&lt;J11,$AQ$6,""))))</f>
        <v>○</v>
      </c>
      <c r="I10" s="56"/>
      <c r="J10" s="58"/>
      <c r="K10" s="31"/>
      <c r="L10" s="32"/>
      <c r="M10" s="33"/>
      <c r="N10" s="57" t="str">
        <f>IF(N11="","",IF(N11&gt;P11,$AQ$4,IF(N11=P11,$AQ$5,IF(N11&lt;P11,$AQ$6,""))))</f>
        <v>○</v>
      </c>
      <c r="O10" s="56"/>
      <c r="P10" s="58"/>
      <c r="Q10" s="56" t="str">
        <f>IF(Q11="","",IF(Q11&gt;S11,$AQ$4,IF(Q11=S11,$AQ$5,IF(Q11&lt;S11,$AQ$6,""))))</f>
        <v>●</v>
      </c>
      <c r="R10" s="56"/>
      <c r="S10" s="56"/>
      <c r="T10" s="57" t="str">
        <f>IF(T11="","",IF(T11&gt;V11,$AQ$4,IF(T11=V11,$AQ$5,IF(T11&lt;V11,$AQ$6,""))))</f>
        <v>○</v>
      </c>
      <c r="U10" s="56"/>
      <c r="V10" s="58"/>
      <c r="W10" s="56" t="str">
        <f>IF(W11="","",IF(W11&gt;Y11,$AQ$4,IF(W11=Y11,$AQ$5,IF(W11&lt;Y11,$AQ$6,""))))</f>
        <v>○</v>
      </c>
      <c r="X10" s="56"/>
      <c r="Y10" s="56"/>
      <c r="Z10" s="57" t="str">
        <f>IF(Z11="","",IF(Z11&gt;AB11,$AQ$4,IF(Z11=AB11,$AQ$5,IF(Z11&lt;AB11,$AQ$6,""))))</f>
        <v>○</v>
      </c>
      <c r="AA10" s="56"/>
      <c r="AB10" s="58"/>
      <c r="AC10" s="56" t="str">
        <f>IF(AC11="","",IF(AC11&gt;AE11,$AQ$4,IF(AC11=AE11,$AQ$5,IF(AC11&lt;AE11,$AQ$6,""))))</f>
        <v>○</v>
      </c>
      <c r="AD10" s="56"/>
      <c r="AE10" s="59"/>
      <c r="AF10" s="81">
        <f>COUNTIF(B10:AE10,$AQ$4)</f>
        <v>8</v>
      </c>
      <c r="AG10" s="82">
        <f>COUNTIF(B10:AE10,$AQ$6)</f>
        <v>1</v>
      </c>
      <c r="AH10" s="83">
        <f>COUNTIF(B10:AE10,$AQ$5)</f>
        <v>0</v>
      </c>
      <c r="AI10" s="84">
        <f>(AF10*3)+(AH10*1)</f>
        <v>24</v>
      </c>
      <c r="AJ10" s="85">
        <f>B11+E11+H11+K11+N11+Q11+T11+W11+Z11+AC11</f>
        <v>29</v>
      </c>
      <c r="AK10" s="86">
        <f>D11+G11+J11+M11+P11+S11+V11+Y11+AB11+AE11</f>
        <v>11</v>
      </c>
      <c r="AL10" s="87">
        <f>AJ10-AK10</f>
        <v>18</v>
      </c>
      <c r="AM10" s="88">
        <f>RANK(AN10,$AN$4:$AN$23)</f>
        <v>2</v>
      </c>
      <c r="AN10" s="88">
        <f>(AI10*100)+AL10</f>
        <v>2418</v>
      </c>
    </row>
    <row r="11" spans="1:40" ht="39.75" customHeight="1">
      <c r="A11" s="55"/>
      <c r="B11" s="16">
        <v>9</v>
      </c>
      <c r="C11" s="12" t="s">
        <v>33</v>
      </c>
      <c r="D11" s="14">
        <v>1</v>
      </c>
      <c r="E11" s="12">
        <v>2</v>
      </c>
      <c r="F11" s="12" t="s">
        <v>33</v>
      </c>
      <c r="G11" s="12">
        <v>1</v>
      </c>
      <c r="H11" s="13">
        <v>4</v>
      </c>
      <c r="I11" s="12" t="s">
        <v>34</v>
      </c>
      <c r="J11" s="14">
        <v>1</v>
      </c>
      <c r="K11" s="34"/>
      <c r="L11" s="29"/>
      <c r="M11" s="30"/>
      <c r="N11" s="13">
        <v>2</v>
      </c>
      <c r="O11" s="12" t="s">
        <v>34</v>
      </c>
      <c r="P11" s="14">
        <v>0</v>
      </c>
      <c r="Q11" s="12">
        <v>1</v>
      </c>
      <c r="R11" s="12" t="s">
        <v>34</v>
      </c>
      <c r="S11" s="12">
        <v>4</v>
      </c>
      <c r="T11" s="13">
        <v>2</v>
      </c>
      <c r="U11" s="12" t="s">
        <v>34</v>
      </c>
      <c r="V11" s="14">
        <v>1</v>
      </c>
      <c r="W11" s="12">
        <v>2</v>
      </c>
      <c r="X11" s="12" t="s">
        <v>34</v>
      </c>
      <c r="Y11" s="12">
        <v>1</v>
      </c>
      <c r="Z11" s="13">
        <v>4</v>
      </c>
      <c r="AA11" s="12" t="s">
        <v>34</v>
      </c>
      <c r="AB11" s="14">
        <v>1</v>
      </c>
      <c r="AC11" s="12">
        <v>3</v>
      </c>
      <c r="AD11" s="12" t="s">
        <v>34</v>
      </c>
      <c r="AE11" s="15">
        <v>1</v>
      </c>
      <c r="AF11" s="64"/>
      <c r="AG11" s="66"/>
      <c r="AH11" s="70"/>
      <c r="AI11" s="72"/>
      <c r="AJ11" s="74"/>
      <c r="AK11" s="76"/>
      <c r="AL11" s="78"/>
      <c r="AM11" s="80"/>
      <c r="AN11" s="80"/>
    </row>
    <row r="12" spans="1:40" ht="20.25" customHeight="1">
      <c r="A12" s="50" t="s">
        <v>4</v>
      </c>
      <c r="B12" s="103" t="str">
        <f>IF(B13="","",IF(B13&gt;D13,$AQ$4,IF(B13=D13,$AQ$5,IF(B13&lt;D13,$AQ$6,""))))</f>
        <v>○</v>
      </c>
      <c r="C12" s="52"/>
      <c r="D12" s="61"/>
      <c r="E12" s="52" t="str">
        <f>IF(E13="","",IF(E13&gt;G13,$AQ$4,IF(E13=G13,$AQ$5,IF(E13&lt;G13,$AQ$6,""))))</f>
        <v>●</v>
      </c>
      <c r="F12" s="52"/>
      <c r="G12" s="52"/>
      <c r="H12" s="60" t="str">
        <f>IF(H13="","",IF(H13&gt;J13,$AQ$4,IF(H13=J13,$AQ$5,IF(H13&lt;J13,$AQ$6,""))))</f>
        <v>△</v>
      </c>
      <c r="I12" s="52"/>
      <c r="J12" s="61"/>
      <c r="K12" s="52" t="str">
        <f>IF(K13="","",IF(K13&gt;M13,$AQ$4,IF(K13=M13,$AQ$5,IF(K13&lt;M13,$AQ$6,""))))</f>
        <v>●</v>
      </c>
      <c r="L12" s="52"/>
      <c r="M12" s="52"/>
      <c r="N12" s="31"/>
      <c r="O12" s="32"/>
      <c r="P12" s="33"/>
      <c r="Q12" s="52" t="str">
        <f>IF(Q13="","",IF(Q13&gt;S13,$AQ$4,IF(Q13=S13,$AQ$5,IF(Q13&lt;S13,$AQ$6,""))))</f>
        <v>○</v>
      </c>
      <c r="R12" s="52"/>
      <c r="S12" s="52"/>
      <c r="T12" s="60" t="str">
        <f>IF(T13="","",IF(T13&gt;V13,$AQ$4,IF(T13=V13,$AQ$5,IF(T13&lt;V13,$AQ$6,""))))</f>
        <v>○</v>
      </c>
      <c r="U12" s="52"/>
      <c r="V12" s="61"/>
      <c r="W12" s="52" t="str">
        <f>IF(W13="","",IF(W13&gt;Y13,$AQ$4,IF(W13=Y13,$AQ$5,IF(W13&lt;Y13,$AQ$6,""))))</f>
        <v>△</v>
      </c>
      <c r="X12" s="52"/>
      <c r="Y12" s="52"/>
      <c r="Z12" s="60" t="str">
        <f>IF(Z13="","",IF(Z13&gt;AB13,$AQ$4,IF(Z13=AB13,$AQ$5,IF(Z13&lt;AB13,$AQ$6,""))))</f>
        <v>●</v>
      </c>
      <c r="AA12" s="52"/>
      <c r="AB12" s="61"/>
      <c r="AC12" s="52" t="str">
        <f>IF(AC13="","",IF(AC13&gt;AE13,$AQ$4,IF(AC13=AE13,$AQ$5,IF(AC13&lt;AE13,$AQ$6,""))))</f>
        <v>○</v>
      </c>
      <c r="AD12" s="52"/>
      <c r="AE12" s="52"/>
      <c r="AF12" s="81">
        <f>COUNTIF(B12:AE12,$AQ$4)</f>
        <v>4</v>
      </c>
      <c r="AG12" s="82">
        <f>COUNTIF(B12:AE12,$AQ$6)</f>
        <v>3</v>
      </c>
      <c r="AH12" s="83">
        <f>COUNTIF(B12:AE12,$AQ$5)</f>
        <v>2</v>
      </c>
      <c r="AI12" s="84">
        <f>(AF12*3)+(AH12*1)</f>
        <v>14</v>
      </c>
      <c r="AJ12" s="85">
        <f>B13+E13+H13+K13+N13+Q13+T13+W13+Z13+AC13</f>
        <v>12</v>
      </c>
      <c r="AK12" s="86">
        <f>D13+G13+J13+M13+P13+S13+V13+Y13+AB13+AE13</f>
        <v>13</v>
      </c>
      <c r="AL12" s="87">
        <f>AJ12-AK12</f>
        <v>-1</v>
      </c>
      <c r="AM12" s="88">
        <f>RANK(AN12,$AN$4:$AN$23)</f>
        <v>5</v>
      </c>
      <c r="AN12" s="88">
        <f>(AI12*100)+AL12</f>
        <v>1399</v>
      </c>
    </row>
    <row r="13" spans="1:40" ht="39.75" customHeight="1">
      <c r="A13" s="55"/>
      <c r="B13" s="17">
        <v>2</v>
      </c>
      <c r="C13" s="18" t="s">
        <v>33</v>
      </c>
      <c r="D13" s="19">
        <v>1</v>
      </c>
      <c r="E13" s="18">
        <v>0</v>
      </c>
      <c r="F13" s="18" t="s">
        <v>33</v>
      </c>
      <c r="G13" s="18">
        <v>3</v>
      </c>
      <c r="H13" s="20">
        <v>1</v>
      </c>
      <c r="I13" s="18" t="s">
        <v>34</v>
      </c>
      <c r="J13" s="19">
        <v>1</v>
      </c>
      <c r="K13" s="18">
        <v>0</v>
      </c>
      <c r="L13" s="18" t="s">
        <v>34</v>
      </c>
      <c r="M13" s="18">
        <v>2</v>
      </c>
      <c r="N13" s="34"/>
      <c r="O13" s="29"/>
      <c r="P13" s="30"/>
      <c r="Q13" s="18">
        <v>3</v>
      </c>
      <c r="R13" s="18" t="s">
        <v>34</v>
      </c>
      <c r="S13" s="18">
        <v>2</v>
      </c>
      <c r="T13" s="20">
        <v>4</v>
      </c>
      <c r="U13" s="18" t="s">
        <v>34</v>
      </c>
      <c r="V13" s="19">
        <v>0</v>
      </c>
      <c r="W13" s="18">
        <v>1</v>
      </c>
      <c r="X13" s="18" t="s">
        <v>34</v>
      </c>
      <c r="Y13" s="18">
        <v>1</v>
      </c>
      <c r="Z13" s="20">
        <v>0</v>
      </c>
      <c r="AA13" s="18" t="s">
        <v>34</v>
      </c>
      <c r="AB13" s="19">
        <v>3</v>
      </c>
      <c r="AC13" s="18">
        <v>1</v>
      </c>
      <c r="AD13" s="18" t="s">
        <v>34</v>
      </c>
      <c r="AE13" s="18">
        <v>0</v>
      </c>
      <c r="AF13" s="64"/>
      <c r="AG13" s="66"/>
      <c r="AH13" s="70"/>
      <c r="AI13" s="72"/>
      <c r="AJ13" s="74"/>
      <c r="AK13" s="76"/>
      <c r="AL13" s="78"/>
      <c r="AM13" s="80"/>
      <c r="AN13" s="80"/>
    </row>
    <row r="14" spans="1:40" ht="20.25" customHeight="1">
      <c r="A14" s="50" t="s">
        <v>8</v>
      </c>
      <c r="B14" s="62" t="str">
        <f>IF(B15="","",IF(B15&gt;D15,$AQ$4,IF(B15=D15,$AQ$5,IF(B15&lt;D15,$AQ$6,""))))</f>
        <v>○</v>
      </c>
      <c r="C14" s="56"/>
      <c r="D14" s="58"/>
      <c r="E14" s="56" t="str">
        <f>IF(E15="","",IF(E15&gt;G15,$AQ$4,IF(E15=G15,$AQ$5,IF(E15&lt;G15,$AQ$6,""))))</f>
        <v>●</v>
      </c>
      <c r="F14" s="56"/>
      <c r="G14" s="56"/>
      <c r="H14" s="57" t="str">
        <f>IF(H15="","",IF(H15&gt;J15,$AQ$4,IF(H15=J15,$AQ$5,IF(H15&lt;J15,$AQ$6,""))))</f>
        <v>●</v>
      </c>
      <c r="I14" s="56"/>
      <c r="J14" s="58"/>
      <c r="K14" s="56" t="str">
        <f>IF(K15="","",IF(K15&gt;M15,$AQ$4,IF(K15=M15,$AQ$5,IF(K15&lt;M15,$AQ$6,""))))</f>
        <v>○</v>
      </c>
      <c r="L14" s="56"/>
      <c r="M14" s="56"/>
      <c r="N14" s="57" t="str">
        <f>IF(N15="","",IF(N15&gt;P15,$AQ$4,IF(N15=P15,$AQ$5,IF(N15&lt;P15,$AQ$6,""))))</f>
        <v>●</v>
      </c>
      <c r="O14" s="56"/>
      <c r="P14" s="58"/>
      <c r="Q14" s="31"/>
      <c r="R14" s="32"/>
      <c r="S14" s="33"/>
      <c r="T14" s="57" t="str">
        <f>IF(T15="","",IF(T15&gt;V15,$AQ$4,IF(T15=V15,$AQ$5,IF(T15&lt;V15,$AQ$6,""))))</f>
        <v>○</v>
      </c>
      <c r="U14" s="56"/>
      <c r="V14" s="58"/>
      <c r="W14" s="56" t="str">
        <f>IF(W15="","",IF(W15&gt;Y15,$AQ$4,IF(W15=Y15,$AQ$5,IF(W15&lt;Y15,$AQ$6,""))))</f>
        <v>○</v>
      </c>
      <c r="X14" s="56"/>
      <c r="Y14" s="56"/>
      <c r="Z14" s="57" t="str">
        <f>IF(Z15="","",IF(Z15&gt;AB15,$AQ$4,IF(Z15=AB15,$AQ$5,IF(Z15&lt;AB15,$AQ$6,""))))</f>
        <v>○</v>
      </c>
      <c r="AA14" s="56"/>
      <c r="AB14" s="58"/>
      <c r="AC14" s="56" t="str">
        <f>IF(AC15="","",IF(AC15&gt;AE15,$AQ$4,IF(AC15=AE15,$AQ$5,IF(AC15&lt;AE15,$AQ$6,""))))</f>
        <v>○</v>
      </c>
      <c r="AD14" s="56"/>
      <c r="AE14" s="59"/>
      <c r="AF14" s="81">
        <f>COUNTIF(B14:AE14,$AQ$4)</f>
        <v>6</v>
      </c>
      <c r="AG14" s="82">
        <f>COUNTIF(B14:AE14,$AQ$6)</f>
        <v>3</v>
      </c>
      <c r="AH14" s="83">
        <f>COUNTIF(B14:AE14,$AQ$5)</f>
        <v>0</v>
      </c>
      <c r="AI14" s="84">
        <f>(AF14*3)+(AH14*1)</f>
        <v>18</v>
      </c>
      <c r="AJ14" s="85">
        <f>B15+E15+H15+K15+N15+Q15+T15+W15+Z15+AC15</f>
        <v>17</v>
      </c>
      <c r="AK14" s="86">
        <f>D15+G15+J15+M15+P15+S15+V15+Y15+AB15+AE15</f>
        <v>10</v>
      </c>
      <c r="AL14" s="87">
        <f>AJ14-AK14</f>
        <v>7</v>
      </c>
      <c r="AM14" s="88">
        <f>RANK(AN14,$AN$4:$AN$23)</f>
        <v>3</v>
      </c>
      <c r="AN14" s="88">
        <f>(AI14*100)+AL14</f>
        <v>1807</v>
      </c>
    </row>
    <row r="15" spans="1:40" ht="39.75" customHeight="1">
      <c r="A15" s="55"/>
      <c r="B15" s="16">
        <v>2</v>
      </c>
      <c r="C15" s="12" t="s">
        <v>33</v>
      </c>
      <c r="D15" s="14">
        <v>0</v>
      </c>
      <c r="E15" s="12">
        <v>0</v>
      </c>
      <c r="F15" s="12" t="s">
        <v>33</v>
      </c>
      <c r="G15" s="12">
        <v>2</v>
      </c>
      <c r="H15" s="13">
        <v>0</v>
      </c>
      <c r="I15" s="12" t="s">
        <v>34</v>
      </c>
      <c r="J15" s="14">
        <v>3</v>
      </c>
      <c r="K15" s="12">
        <v>4</v>
      </c>
      <c r="L15" s="12" t="s">
        <v>34</v>
      </c>
      <c r="M15" s="12">
        <v>1</v>
      </c>
      <c r="N15" s="13">
        <v>2</v>
      </c>
      <c r="O15" s="12" t="s">
        <v>34</v>
      </c>
      <c r="P15" s="14">
        <v>3</v>
      </c>
      <c r="Q15" s="34"/>
      <c r="R15" s="29"/>
      <c r="S15" s="30"/>
      <c r="T15" s="13">
        <v>2</v>
      </c>
      <c r="U15" s="12" t="s">
        <v>34</v>
      </c>
      <c r="V15" s="14">
        <v>0</v>
      </c>
      <c r="W15" s="12">
        <v>3</v>
      </c>
      <c r="X15" s="12" t="s">
        <v>34</v>
      </c>
      <c r="Y15" s="12">
        <v>0</v>
      </c>
      <c r="Z15" s="13">
        <v>3</v>
      </c>
      <c r="AA15" s="12" t="s">
        <v>34</v>
      </c>
      <c r="AB15" s="14">
        <v>1</v>
      </c>
      <c r="AC15" s="12">
        <v>1</v>
      </c>
      <c r="AD15" s="12" t="s">
        <v>34</v>
      </c>
      <c r="AE15" s="15">
        <v>0</v>
      </c>
      <c r="AF15" s="64"/>
      <c r="AG15" s="66"/>
      <c r="AH15" s="70"/>
      <c r="AI15" s="72"/>
      <c r="AJ15" s="74"/>
      <c r="AK15" s="76"/>
      <c r="AL15" s="78"/>
      <c r="AM15" s="80"/>
      <c r="AN15" s="80"/>
    </row>
    <row r="16" spans="1:40" ht="20.25" customHeight="1">
      <c r="A16" s="50" t="s">
        <v>5</v>
      </c>
      <c r="B16" s="103" t="str">
        <f>IF(B17="","",IF(B17&gt;D17,$AQ$4,IF(B17=D17,$AQ$5,IF(B17&lt;D17,$AQ$6,""))))</f>
        <v>○</v>
      </c>
      <c r="C16" s="52"/>
      <c r="D16" s="61"/>
      <c r="E16" s="52" t="str">
        <f>IF(E17="","",IF(E17&gt;G17,$AQ$4,IF(E17=G17,$AQ$5,IF(E17&lt;G17,$AQ$6,""))))</f>
        <v>●</v>
      </c>
      <c r="F16" s="52"/>
      <c r="G16" s="52"/>
      <c r="H16" s="60" t="str">
        <f>IF(H17="","",IF(H17&gt;J17,$AQ$4,IF(H17=J17,$AQ$5,IF(H17&lt;J17,$AQ$6,""))))</f>
        <v>○</v>
      </c>
      <c r="I16" s="52"/>
      <c r="J16" s="61"/>
      <c r="K16" s="52" t="str">
        <f>IF(K17="","",IF(K17&gt;M17,$AQ$4,IF(K17=M17,$AQ$5,IF(K17&lt;M17,$AQ$6,""))))</f>
        <v>●</v>
      </c>
      <c r="L16" s="52"/>
      <c r="M16" s="52"/>
      <c r="N16" s="60" t="str">
        <f>IF(N17="","",IF(N17&gt;P17,$AQ$4,IF(N17=P17,$AQ$5,IF(N17&lt;P17,$AQ$6,""))))</f>
        <v>●</v>
      </c>
      <c r="O16" s="52"/>
      <c r="P16" s="61"/>
      <c r="Q16" s="52" t="str">
        <f>IF(Q17&gt;S17,$AQ$4,IF(Q17=S17,$AQ$5,IF(Q17&lt;S17,$AQ$6,"")))</f>
        <v>●</v>
      </c>
      <c r="R16" s="52"/>
      <c r="S16" s="52"/>
      <c r="T16" s="31"/>
      <c r="U16" s="32"/>
      <c r="V16" s="33"/>
      <c r="W16" s="52" t="str">
        <f>IF(W17="","",IF(W17&gt;Y17,$AQ$4,IF(W17=Y17,$AQ$5,IF(W17&lt;Y17,$AQ$6,""))))</f>
        <v>○</v>
      </c>
      <c r="X16" s="52"/>
      <c r="Y16" s="52"/>
      <c r="Z16" s="60" t="str">
        <f>IF(Z17="","",IF(Z17&gt;AB17,$AQ$4,IF(Z17=AB17,$AQ$5,IF(Z17&lt;AB17,$AQ$6,""))))</f>
        <v>○</v>
      </c>
      <c r="AA16" s="52"/>
      <c r="AB16" s="61"/>
      <c r="AC16" s="52" t="str">
        <f>IF(AC17="","",IF(AC17&gt;AE17,$AQ$4,IF(AC17=AE17,$AQ$5,IF(AC17&lt;AE17,$AQ$6,""))))</f>
        <v>○</v>
      </c>
      <c r="AD16" s="52"/>
      <c r="AE16" s="52"/>
      <c r="AF16" s="81">
        <f>COUNTIF(B16:AE16,$AQ$4)</f>
        <v>5</v>
      </c>
      <c r="AG16" s="82">
        <f>COUNTIF(B16:AE16,$AQ$6)</f>
        <v>4</v>
      </c>
      <c r="AH16" s="83">
        <f>COUNTIF(B16:AE16,$AQ$5)</f>
        <v>0</v>
      </c>
      <c r="AI16" s="84">
        <f>(AF16*3)+(AH16*1)</f>
        <v>15</v>
      </c>
      <c r="AJ16" s="85">
        <f>B17+E17+H17+K17+N17+Q17+T17+W17+Z17+AC17</f>
        <v>16</v>
      </c>
      <c r="AK16" s="86">
        <f>D17+G17+J17+M17+P17+S17+V17+Y17+AB17+AE17</f>
        <v>12</v>
      </c>
      <c r="AL16" s="87">
        <f>AJ16-AK16</f>
        <v>4</v>
      </c>
      <c r="AM16" s="88">
        <f>RANK(AN16,$AN$4:$AN$23)</f>
        <v>4</v>
      </c>
      <c r="AN16" s="88">
        <f>(AI16*100)+AL16</f>
        <v>1504</v>
      </c>
    </row>
    <row r="17" spans="1:40" ht="39.75" customHeight="1">
      <c r="A17" s="55"/>
      <c r="B17" s="17">
        <v>4</v>
      </c>
      <c r="C17" s="18" t="s">
        <v>35</v>
      </c>
      <c r="D17" s="19">
        <v>0</v>
      </c>
      <c r="E17" s="18">
        <v>0</v>
      </c>
      <c r="F17" s="18" t="s">
        <v>35</v>
      </c>
      <c r="G17" s="18">
        <v>1</v>
      </c>
      <c r="H17" s="20">
        <v>2</v>
      </c>
      <c r="I17" s="18" t="s">
        <v>36</v>
      </c>
      <c r="J17" s="19">
        <v>1</v>
      </c>
      <c r="K17" s="18">
        <v>1</v>
      </c>
      <c r="L17" s="18" t="s">
        <v>36</v>
      </c>
      <c r="M17" s="18">
        <v>2</v>
      </c>
      <c r="N17" s="20">
        <v>0</v>
      </c>
      <c r="O17" s="18" t="s">
        <v>36</v>
      </c>
      <c r="P17" s="19">
        <v>4</v>
      </c>
      <c r="Q17" s="18">
        <v>0</v>
      </c>
      <c r="R17" s="18" t="s">
        <v>36</v>
      </c>
      <c r="S17" s="18">
        <v>2</v>
      </c>
      <c r="T17" s="34"/>
      <c r="U17" s="29"/>
      <c r="V17" s="30"/>
      <c r="W17" s="18">
        <v>2</v>
      </c>
      <c r="X17" s="18" t="s">
        <v>36</v>
      </c>
      <c r="Y17" s="18">
        <v>1</v>
      </c>
      <c r="Z17" s="20">
        <v>5</v>
      </c>
      <c r="AA17" s="18" t="s">
        <v>36</v>
      </c>
      <c r="AB17" s="19">
        <v>0</v>
      </c>
      <c r="AC17" s="18">
        <v>2</v>
      </c>
      <c r="AD17" s="18" t="s">
        <v>36</v>
      </c>
      <c r="AE17" s="18">
        <v>1</v>
      </c>
      <c r="AF17" s="64"/>
      <c r="AG17" s="66"/>
      <c r="AH17" s="70"/>
      <c r="AI17" s="72"/>
      <c r="AJ17" s="74"/>
      <c r="AK17" s="76"/>
      <c r="AL17" s="78"/>
      <c r="AM17" s="80"/>
      <c r="AN17" s="80"/>
    </row>
    <row r="18" spans="1:40" ht="20.25" customHeight="1">
      <c r="A18" s="50" t="s">
        <v>6</v>
      </c>
      <c r="B18" s="62" t="str">
        <f>IF(B19="","",IF(B19&gt;D19,$AQ$4,IF(B19=D19,$AQ$5,IF(B19&lt;D19,$AQ$6,""))))</f>
        <v>●</v>
      </c>
      <c r="C18" s="56"/>
      <c r="D18" s="58"/>
      <c r="E18" s="56" t="str">
        <f>IF(E19="","",IF(E19&gt;G19,$AQ$4,IF(E19=G19,$AQ$5,IF(E19&lt;G19,$AQ$6,""))))</f>
        <v>●</v>
      </c>
      <c r="F18" s="56"/>
      <c r="G18" s="56"/>
      <c r="H18" s="57" t="str">
        <f>IF(H19="","",IF(H19&gt;J19,$AQ$4,IF(H19=J19,$AQ$5,IF(H19&lt;J19,$AQ$6,""))))</f>
        <v>△</v>
      </c>
      <c r="I18" s="56"/>
      <c r="J18" s="58"/>
      <c r="K18" s="56" t="str">
        <f>IF(K19="","",IF(K19&gt;M19,$AQ$4,IF(K19=M19,$AQ$5,IF(K19&lt;M19,$AQ$6,""))))</f>
        <v>●</v>
      </c>
      <c r="L18" s="56"/>
      <c r="M18" s="56"/>
      <c r="N18" s="57" t="str">
        <f>IF(N19="","",IF(N19&gt;P19,$AQ$4,IF(N19=P19,$AQ$5,IF(N19&lt;P19,$AQ$6,""))))</f>
        <v>△</v>
      </c>
      <c r="O18" s="56"/>
      <c r="P18" s="58"/>
      <c r="Q18" s="56" t="str">
        <f>IF(Q19="","",IF(Q19&gt;S19,$AQ$4,IF(Q19=S19,$AQ$5,IF(Q19&lt;S19,$AQ$6,""))))</f>
        <v>●</v>
      </c>
      <c r="R18" s="56"/>
      <c r="S18" s="56"/>
      <c r="T18" s="57" t="str">
        <f>IF(T19="","",IF(T19&gt;V19,$AQ$4,IF(T19=V19,$AQ$5,IF(T19&lt;V19,$AQ$6,""))))</f>
        <v>●</v>
      </c>
      <c r="U18" s="56"/>
      <c r="V18" s="58"/>
      <c r="W18" s="31"/>
      <c r="X18" s="32"/>
      <c r="Y18" s="33"/>
      <c r="Z18" s="57" t="str">
        <f>IF(Z19="","",IF(Z19&gt;AB19,$AQ$4,IF(Z19=AB19,$AQ$5,IF(Z19&lt;AB19,$AQ$6,""))))</f>
        <v>○</v>
      </c>
      <c r="AA18" s="56"/>
      <c r="AB18" s="58"/>
      <c r="AC18" s="56" t="str">
        <f>IF(AC19="","",IF(AC19&gt;AE19,$AQ$4,IF(AC19=AE19,$AQ$5,IF(AC19&lt;AE19,$AQ$6,""))))</f>
        <v>△</v>
      </c>
      <c r="AD18" s="56"/>
      <c r="AE18" s="59"/>
      <c r="AF18" s="81">
        <f>COUNTIF(B18:AE18,$AQ$4)</f>
        <v>1</v>
      </c>
      <c r="AG18" s="82">
        <f>COUNTIF(B18:AE18,$AQ$6)</f>
        <v>5</v>
      </c>
      <c r="AH18" s="83">
        <f>COUNTIF(B18:AE18,$AQ$5)</f>
        <v>3</v>
      </c>
      <c r="AI18" s="84">
        <f>(AF18*3)+(AH18*1)</f>
        <v>6</v>
      </c>
      <c r="AJ18" s="85">
        <f>B19+E19+H19+K19+N19+Q19+T19+W19+Z19+AC19</f>
        <v>6</v>
      </c>
      <c r="AK18" s="86">
        <f>D19+G19+J19+M19+P19+S19+V19+Y19+AB19+AE19</f>
        <v>13</v>
      </c>
      <c r="AL18" s="87">
        <f>AJ18-AK18</f>
        <v>-7</v>
      </c>
      <c r="AM18" s="88">
        <f>RANK(AN18,$AN$4:$AN$23)</f>
        <v>8</v>
      </c>
      <c r="AN18" s="88">
        <f>(AI18*100)+AL18</f>
        <v>593</v>
      </c>
    </row>
    <row r="19" spans="1:40" ht="39.75" customHeight="1">
      <c r="A19" s="55"/>
      <c r="B19" s="16">
        <v>0</v>
      </c>
      <c r="C19" s="12" t="s">
        <v>37</v>
      </c>
      <c r="D19" s="14">
        <v>2</v>
      </c>
      <c r="E19" s="12">
        <v>0</v>
      </c>
      <c r="F19" s="12" t="s">
        <v>37</v>
      </c>
      <c r="G19" s="12">
        <v>1</v>
      </c>
      <c r="H19" s="13">
        <v>0</v>
      </c>
      <c r="I19" s="12" t="s">
        <v>38</v>
      </c>
      <c r="J19" s="14">
        <v>0</v>
      </c>
      <c r="K19" s="12">
        <v>1</v>
      </c>
      <c r="L19" s="12" t="s">
        <v>38</v>
      </c>
      <c r="M19" s="12">
        <v>2</v>
      </c>
      <c r="N19" s="13">
        <v>1</v>
      </c>
      <c r="O19" s="12" t="s">
        <v>38</v>
      </c>
      <c r="P19" s="14">
        <v>1</v>
      </c>
      <c r="Q19" s="12">
        <v>0</v>
      </c>
      <c r="R19" s="12" t="s">
        <v>38</v>
      </c>
      <c r="S19" s="12">
        <v>3</v>
      </c>
      <c r="T19" s="13">
        <v>1</v>
      </c>
      <c r="U19" s="12" t="s">
        <v>38</v>
      </c>
      <c r="V19" s="14">
        <v>2</v>
      </c>
      <c r="W19" s="34"/>
      <c r="X19" s="29"/>
      <c r="Y19" s="30"/>
      <c r="Z19" s="13">
        <v>2</v>
      </c>
      <c r="AA19" s="12" t="s">
        <v>38</v>
      </c>
      <c r="AB19" s="14">
        <v>1</v>
      </c>
      <c r="AC19" s="12">
        <v>1</v>
      </c>
      <c r="AD19" s="12" t="s">
        <v>38</v>
      </c>
      <c r="AE19" s="15">
        <v>1</v>
      </c>
      <c r="AF19" s="64"/>
      <c r="AG19" s="66"/>
      <c r="AH19" s="70"/>
      <c r="AI19" s="72"/>
      <c r="AJ19" s="74"/>
      <c r="AK19" s="76"/>
      <c r="AL19" s="78"/>
      <c r="AM19" s="80"/>
      <c r="AN19" s="80"/>
    </row>
    <row r="20" spans="1:40" ht="20.25" customHeight="1">
      <c r="A20" s="50" t="s">
        <v>7</v>
      </c>
      <c r="B20" s="103" t="str">
        <f>IF(B21="","",IF(B21&gt;D21,$AQ$4,IF(B21=D21,$AQ$5,IF(B21&lt;D21,$AQ$6,""))))</f>
        <v>●</v>
      </c>
      <c r="C20" s="52"/>
      <c r="D20" s="61"/>
      <c r="E20" s="52" t="str">
        <f>IF(E21="","",IF(E21&gt;G21,$AQ$4,IF(E21=G21,$AQ$5,IF(E21&lt;G21,$AQ$6,""))))</f>
        <v>●</v>
      </c>
      <c r="F20" s="52"/>
      <c r="G20" s="52"/>
      <c r="H20" s="60" t="str">
        <f>IF(H21="","",IF(H21&gt;J21,$AQ$4,IF(H21=J21,$AQ$5,IF(H21&lt;J21,$AQ$6,""))))</f>
        <v>●</v>
      </c>
      <c r="I20" s="52"/>
      <c r="J20" s="61"/>
      <c r="K20" s="52" t="str">
        <f>IF(K21="","",IF(K21&gt;M21,$AQ$4,IF(K21=M21,$AQ$5,IF(K21&lt;M21,$AQ$6,""))))</f>
        <v>●</v>
      </c>
      <c r="L20" s="52"/>
      <c r="M20" s="52"/>
      <c r="N20" s="60" t="str">
        <f>IF(N21="","",IF(N21&gt;P21,$AQ$4,IF(N21=P21,$AQ$5,IF(N21&lt;P21,$AQ$6,""))))</f>
        <v>○</v>
      </c>
      <c r="O20" s="52"/>
      <c r="P20" s="61"/>
      <c r="Q20" s="52" t="str">
        <f>IF(Q21="","",IF(Q21&gt;S21,$AQ$4,IF(Q21=S21,$AQ$5,IF(Q21&lt;S21,$AQ$6,""))))</f>
        <v>●</v>
      </c>
      <c r="R20" s="52"/>
      <c r="S20" s="52"/>
      <c r="T20" s="60" t="str">
        <f>IF(T21="","",IF(T21&gt;V21,$AQ$4,IF(T21=V21,$AQ$5,IF(T21&lt;V21,$AQ$6,""))))</f>
        <v>●</v>
      </c>
      <c r="U20" s="52"/>
      <c r="V20" s="61"/>
      <c r="W20" s="52" t="str">
        <f>IF(W21&gt;Y21,$AQ$4,IF(W21=Y21,$AQ$5,IF(W21&lt;Y21,$AQ$6,"")))</f>
        <v>●</v>
      </c>
      <c r="X20" s="52"/>
      <c r="Y20" s="52"/>
      <c r="Z20" s="31"/>
      <c r="AA20" s="32"/>
      <c r="AB20" s="33"/>
      <c r="AC20" s="52" t="str">
        <f>IF(AC21="","",IF(AC21&gt;AE21,$AQ$4,IF(AC21=AE21,$AQ$5,IF(AC21&lt;AE21,$AQ$6,""))))</f>
        <v>●</v>
      </c>
      <c r="AD20" s="52"/>
      <c r="AE20" s="52"/>
      <c r="AF20" s="81">
        <f>COUNTIF(B20:AE20,$AQ$4)</f>
        <v>1</v>
      </c>
      <c r="AG20" s="82">
        <f>COUNTIF(B20:AE20,$AQ$6)</f>
        <v>8</v>
      </c>
      <c r="AH20" s="83">
        <f>COUNTIF(B20:AE20,$AQ$5)</f>
        <v>0</v>
      </c>
      <c r="AI20" s="84">
        <f>(AF20*3)+(AH20*1)</f>
        <v>3</v>
      </c>
      <c r="AJ20" s="85">
        <f>B21+E21+H21+K21+N21+Q21+T21+W21+Z21+AC21</f>
        <v>6</v>
      </c>
      <c r="AK20" s="86">
        <f>D21+G21+J21+M21+P21+S21+V21+Y21+AB21+AE21</f>
        <v>23</v>
      </c>
      <c r="AL20" s="87">
        <f>AJ20-AK20</f>
        <v>-17</v>
      </c>
      <c r="AM20" s="88">
        <f>RANK(AN20,$AN$4:$AN$23)</f>
        <v>10</v>
      </c>
      <c r="AN20" s="88">
        <f>(AI20*100)+AL20</f>
        <v>283</v>
      </c>
    </row>
    <row r="21" spans="1:40" ht="39.75" customHeight="1">
      <c r="A21" s="55"/>
      <c r="B21" s="17">
        <v>0</v>
      </c>
      <c r="C21" s="18" t="s">
        <v>35</v>
      </c>
      <c r="D21" s="19">
        <v>1</v>
      </c>
      <c r="E21" s="18">
        <v>0</v>
      </c>
      <c r="F21" s="18" t="s">
        <v>35</v>
      </c>
      <c r="G21" s="18">
        <v>6</v>
      </c>
      <c r="H21" s="20">
        <v>0</v>
      </c>
      <c r="I21" s="18" t="s">
        <v>36</v>
      </c>
      <c r="J21" s="19">
        <v>1</v>
      </c>
      <c r="K21" s="18">
        <v>1</v>
      </c>
      <c r="L21" s="18" t="s">
        <v>36</v>
      </c>
      <c r="M21" s="18">
        <v>4</v>
      </c>
      <c r="N21" s="20">
        <v>3</v>
      </c>
      <c r="O21" s="18" t="s">
        <v>36</v>
      </c>
      <c r="P21" s="19">
        <v>0</v>
      </c>
      <c r="Q21" s="18">
        <v>1</v>
      </c>
      <c r="R21" s="18" t="s">
        <v>36</v>
      </c>
      <c r="S21" s="18">
        <v>3</v>
      </c>
      <c r="T21" s="20">
        <v>0</v>
      </c>
      <c r="U21" s="18" t="s">
        <v>36</v>
      </c>
      <c r="V21" s="19">
        <v>5</v>
      </c>
      <c r="W21" s="18">
        <v>1</v>
      </c>
      <c r="X21" s="18" t="s">
        <v>36</v>
      </c>
      <c r="Y21" s="18">
        <v>2</v>
      </c>
      <c r="Z21" s="34"/>
      <c r="AA21" s="29"/>
      <c r="AB21" s="30"/>
      <c r="AC21" s="18">
        <v>0</v>
      </c>
      <c r="AD21" s="18" t="s">
        <v>36</v>
      </c>
      <c r="AE21" s="18">
        <v>1</v>
      </c>
      <c r="AF21" s="64"/>
      <c r="AG21" s="66"/>
      <c r="AH21" s="70"/>
      <c r="AI21" s="72"/>
      <c r="AJ21" s="74"/>
      <c r="AK21" s="76"/>
      <c r="AL21" s="78"/>
      <c r="AM21" s="80"/>
      <c r="AN21" s="80"/>
    </row>
    <row r="22" spans="1:40" ht="20.25" customHeight="1">
      <c r="A22" s="50" t="s">
        <v>9</v>
      </c>
      <c r="B22" s="62" t="str">
        <f>IF(B23="","",IF(B23&gt;D23,$AQ$4,IF(B23=D23,$AQ$5,IF(B23&lt;D23,$AQ$6,""))))</f>
        <v>●</v>
      </c>
      <c r="C22" s="56"/>
      <c r="D22" s="58"/>
      <c r="E22" s="56" t="str">
        <f>IF(E23="","",IF(E23&gt;G23,$AQ$4,IF(E23=G23,$AQ$5,IF(E23&lt;G23,$AQ$6,""))))</f>
        <v>●</v>
      </c>
      <c r="F22" s="56"/>
      <c r="G22" s="56"/>
      <c r="H22" s="57" t="str">
        <f>IF(H23="","",IF(H23&gt;J23,$AQ$4,IF(H23=J23,$AQ$5,IF(H23&lt;J23,$AQ$6,""))))</f>
        <v>△</v>
      </c>
      <c r="I22" s="56"/>
      <c r="J22" s="58"/>
      <c r="K22" s="56" t="str">
        <f>IF(K23="","",IF(K23&gt;M23,$AQ$4,IF(K23=M23,$AQ$5,IF(K23&lt;M23,$AQ$6,""))))</f>
        <v>●</v>
      </c>
      <c r="L22" s="56"/>
      <c r="M22" s="56"/>
      <c r="N22" s="57" t="str">
        <f>IF(N23="","",IF(N23&gt;P23,$AQ$4,IF(N23=P23,$AQ$5,IF(N23&lt;P23,$AQ$6,""))))</f>
        <v>●</v>
      </c>
      <c r="O22" s="56"/>
      <c r="P22" s="58"/>
      <c r="Q22" s="56" t="str">
        <f>IF(Q23="","",IF(Q23&gt;S23,$AQ$4,IF(Q23=S23,$AQ$5,IF(Q23&lt;S23,$AQ$6,""))))</f>
        <v>●</v>
      </c>
      <c r="R22" s="56"/>
      <c r="S22" s="56"/>
      <c r="T22" s="57" t="str">
        <f>IF(T23="","",IF(T23&gt;V23,$AQ$4,IF(T23=V23,$AQ$5,IF(T23&lt;V23,$AQ$6,""))))</f>
        <v>●</v>
      </c>
      <c r="U22" s="56"/>
      <c r="V22" s="58"/>
      <c r="W22" s="56" t="str">
        <f>IF(W23="","",IF(W23&gt;Y23,$AQ$4,IF(W23=Y23,$AQ$5,IF(W23&lt;Y23,$AQ$6,""))))</f>
        <v>△</v>
      </c>
      <c r="X22" s="56"/>
      <c r="Y22" s="56"/>
      <c r="Z22" s="57" t="str">
        <f>IF(Z23="","",IF(Z23&gt;AB23,$AQ$4,IF(Z23=AB23,$AQ$5,IF(Z23&lt;AB23,$AQ$6,""))))</f>
        <v>○</v>
      </c>
      <c r="AA22" s="56"/>
      <c r="AB22" s="58"/>
      <c r="AC22" s="31"/>
      <c r="AD22" s="32"/>
      <c r="AE22" s="35"/>
      <c r="AF22" s="81">
        <f>COUNTIF(B22:AE22,$AQ$4)</f>
        <v>1</v>
      </c>
      <c r="AG22" s="82">
        <f>COUNTIF(B22:AE22,$AQ$6)</f>
        <v>6</v>
      </c>
      <c r="AH22" s="83">
        <f>COUNTIF(B22:AE22,$AQ$5)</f>
        <v>2</v>
      </c>
      <c r="AI22" s="84">
        <f>(AF22*3)+(AH22*1)</f>
        <v>5</v>
      </c>
      <c r="AJ22" s="85">
        <f>B23+E23+H23+K23+N23+Q23+T23+W23+Z23+AC23</f>
        <v>7</v>
      </c>
      <c r="AK22" s="86">
        <f>D23+G23+J23+M23+P23+S23+V23+Y23+AB23+AE23</f>
        <v>19</v>
      </c>
      <c r="AL22" s="87">
        <f>AJ22-AK22</f>
        <v>-12</v>
      </c>
      <c r="AM22" s="88">
        <f>RANK(AN22,$AN$4:$AN$23)</f>
        <v>9</v>
      </c>
      <c r="AN22" s="88">
        <f>(AI22*100)+AL22</f>
        <v>488</v>
      </c>
    </row>
    <row r="23" spans="1:40" ht="39.75" customHeight="1" thickBot="1">
      <c r="A23" s="67"/>
      <c r="B23" s="21">
        <v>0</v>
      </c>
      <c r="C23" s="22" t="s">
        <v>35</v>
      </c>
      <c r="D23" s="23">
        <v>1</v>
      </c>
      <c r="E23" s="22">
        <v>0</v>
      </c>
      <c r="F23" s="22" t="s">
        <v>35</v>
      </c>
      <c r="G23" s="22">
        <v>7</v>
      </c>
      <c r="H23" s="24">
        <v>3</v>
      </c>
      <c r="I23" s="22" t="s">
        <v>36</v>
      </c>
      <c r="J23" s="23">
        <v>3</v>
      </c>
      <c r="K23" s="22">
        <v>1</v>
      </c>
      <c r="L23" s="22" t="s">
        <v>36</v>
      </c>
      <c r="M23" s="22">
        <v>3</v>
      </c>
      <c r="N23" s="24">
        <v>0</v>
      </c>
      <c r="O23" s="22" t="s">
        <v>36</v>
      </c>
      <c r="P23" s="23">
        <v>1</v>
      </c>
      <c r="Q23" s="22">
        <v>0</v>
      </c>
      <c r="R23" s="22" t="s">
        <v>36</v>
      </c>
      <c r="S23" s="22">
        <v>1</v>
      </c>
      <c r="T23" s="24">
        <v>1</v>
      </c>
      <c r="U23" s="22" t="s">
        <v>36</v>
      </c>
      <c r="V23" s="23">
        <v>2</v>
      </c>
      <c r="W23" s="22">
        <v>1</v>
      </c>
      <c r="X23" s="22" t="s">
        <v>36</v>
      </c>
      <c r="Y23" s="22">
        <v>1</v>
      </c>
      <c r="Z23" s="24">
        <v>1</v>
      </c>
      <c r="AA23" s="22" t="s">
        <v>36</v>
      </c>
      <c r="AB23" s="23">
        <v>0</v>
      </c>
      <c r="AC23" s="36"/>
      <c r="AD23" s="37"/>
      <c r="AE23" s="38"/>
      <c r="AF23" s="92"/>
      <c r="AG23" s="93"/>
      <c r="AH23" s="94"/>
      <c r="AI23" s="95"/>
      <c r="AJ23" s="101"/>
      <c r="AK23" s="89"/>
      <c r="AL23" s="90"/>
      <c r="AM23" s="91"/>
      <c r="AN23" s="91"/>
    </row>
    <row r="24" spans="1:40" ht="15.75" customHeight="1">
      <c r="A24" s="4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6"/>
      <c r="O24" s="18"/>
      <c r="P24" s="18"/>
      <c r="Q24" s="18"/>
      <c r="R24" s="18"/>
      <c r="S24" s="18"/>
      <c r="T24" s="47" t="s">
        <v>25</v>
      </c>
      <c r="U24" s="18"/>
      <c r="V24" s="18"/>
      <c r="W24" s="18"/>
      <c r="X24" s="18"/>
      <c r="Y24" s="18"/>
      <c r="Z24" s="18"/>
      <c r="AA24" s="18"/>
      <c r="AB24" s="18"/>
      <c r="AC24" s="41"/>
      <c r="AD24" s="41"/>
      <c r="AE24" s="41"/>
      <c r="AF24" s="42"/>
      <c r="AG24" s="42"/>
      <c r="AH24" s="42"/>
      <c r="AI24" s="43"/>
      <c r="AJ24" s="43"/>
      <c r="AK24" s="44"/>
      <c r="AL24" s="45"/>
      <c r="AM24" s="44"/>
      <c r="AN24" s="44"/>
    </row>
    <row r="25" spans="1:32" ht="39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</row>
    <row r="26" spans="1:32" ht="39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</row>
    <row r="27" spans="1:32" ht="39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</row>
    <row r="28" spans="1:32" ht="39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</row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mergeCells count="200">
    <mergeCell ref="W4:Y4"/>
    <mergeCell ref="Z4:AB4"/>
    <mergeCell ref="AC4:AE4"/>
    <mergeCell ref="A8:A9"/>
    <mergeCell ref="W6:Y6"/>
    <mergeCell ref="Z6:AB6"/>
    <mergeCell ref="AC6:AE6"/>
    <mergeCell ref="T6:V6"/>
    <mergeCell ref="Z8:AB8"/>
    <mergeCell ref="AC8:AE8"/>
    <mergeCell ref="A10:A11"/>
    <mergeCell ref="N4:P4"/>
    <mergeCell ref="Q4:S4"/>
    <mergeCell ref="H6:J6"/>
    <mergeCell ref="K6:M6"/>
    <mergeCell ref="N6:P6"/>
    <mergeCell ref="Q6:S6"/>
    <mergeCell ref="E8:G8"/>
    <mergeCell ref="B10:D10"/>
    <mergeCell ref="E10:G10"/>
    <mergeCell ref="AF4:AF5"/>
    <mergeCell ref="AG4:AG5"/>
    <mergeCell ref="A20:A21"/>
    <mergeCell ref="A22:A23"/>
    <mergeCell ref="A12:A13"/>
    <mergeCell ref="A14:A15"/>
    <mergeCell ref="A16:A17"/>
    <mergeCell ref="A18:A19"/>
    <mergeCell ref="A4:A5"/>
    <mergeCell ref="A6:A7"/>
    <mergeCell ref="AH4:AH5"/>
    <mergeCell ref="AI4:AI5"/>
    <mergeCell ref="AJ4:AJ5"/>
    <mergeCell ref="AK4:AK5"/>
    <mergeCell ref="AL4:AL5"/>
    <mergeCell ref="AM4:AM5"/>
    <mergeCell ref="AF6:AF7"/>
    <mergeCell ref="AG6:AG7"/>
    <mergeCell ref="AH6:AH7"/>
    <mergeCell ref="AI6:AI7"/>
    <mergeCell ref="AJ6:AJ7"/>
    <mergeCell ref="AK6:AK7"/>
    <mergeCell ref="AL6:AL7"/>
    <mergeCell ref="AM6:AM7"/>
    <mergeCell ref="AF8:AF9"/>
    <mergeCell ref="AG8:AG9"/>
    <mergeCell ref="AH8:AH9"/>
    <mergeCell ref="AI8:AI9"/>
    <mergeCell ref="AJ8:AJ9"/>
    <mergeCell ref="AK8:AK9"/>
    <mergeCell ref="AL8:AL9"/>
    <mergeCell ref="AM8:AM9"/>
    <mergeCell ref="AK10:AK11"/>
    <mergeCell ref="AL10:AL11"/>
    <mergeCell ref="AM10:AM11"/>
    <mergeCell ref="AF10:AF11"/>
    <mergeCell ref="AG10:AG11"/>
    <mergeCell ref="AH10:AH11"/>
    <mergeCell ref="AI10:AI11"/>
    <mergeCell ref="AK12:AK13"/>
    <mergeCell ref="AL12:AL13"/>
    <mergeCell ref="AM12:AM13"/>
    <mergeCell ref="AF12:AF13"/>
    <mergeCell ref="AG12:AG13"/>
    <mergeCell ref="AH12:AH13"/>
    <mergeCell ref="AI12:AI13"/>
    <mergeCell ref="AK14:AK15"/>
    <mergeCell ref="AL14:AL15"/>
    <mergeCell ref="AM14:AM15"/>
    <mergeCell ref="AF14:AF15"/>
    <mergeCell ref="AG14:AG15"/>
    <mergeCell ref="AH14:AH15"/>
    <mergeCell ref="AI14:AI15"/>
    <mergeCell ref="AK16:AK17"/>
    <mergeCell ref="AL16:AL17"/>
    <mergeCell ref="AM16:AM17"/>
    <mergeCell ref="AF16:AF17"/>
    <mergeCell ref="AG16:AG17"/>
    <mergeCell ref="AH16:AH17"/>
    <mergeCell ref="AI16:AI17"/>
    <mergeCell ref="AK18:AK19"/>
    <mergeCell ref="AL18:AL19"/>
    <mergeCell ref="AM18:AM19"/>
    <mergeCell ref="AF18:AF19"/>
    <mergeCell ref="AG18:AG19"/>
    <mergeCell ref="AH18:AH19"/>
    <mergeCell ref="AI18:AI19"/>
    <mergeCell ref="AK20:AK21"/>
    <mergeCell ref="AL20:AL21"/>
    <mergeCell ref="AM20:AM21"/>
    <mergeCell ref="AF20:AF21"/>
    <mergeCell ref="AG20:AG21"/>
    <mergeCell ref="AH20:AH21"/>
    <mergeCell ref="AI20:AI21"/>
    <mergeCell ref="AK22:AK23"/>
    <mergeCell ref="AL22:AL23"/>
    <mergeCell ref="AM22:AM23"/>
    <mergeCell ref="AF22:AF23"/>
    <mergeCell ref="AG22:AG23"/>
    <mergeCell ref="AH22:AH23"/>
    <mergeCell ref="AI22:AI23"/>
    <mergeCell ref="E3:G3"/>
    <mergeCell ref="H3:J3"/>
    <mergeCell ref="K3:M3"/>
    <mergeCell ref="AJ22:AJ23"/>
    <mergeCell ref="AJ20:AJ21"/>
    <mergeCell ref="AJ18:AJ19"/>
    <mergeCell ref="AJ16:AJ17"/>
    <mergeCell ref="AJ14:AJ15"/>
    <mergeCell ref="AJ12:AJ13"/>
    <mergeCell ref="AJ10:AJ11"/>
    <mergeCell ref="T4:V4"/>
    <mergeCell ref="Z3:AB3"/>
    <mergeCell ref="AC3:AE3"/>
    <mergeCell ref="B8:D8"/>
    <mergeCell ref="B6:D6"/>
    <mergeCell ref="N3:P3"/>
    <mergeCell ref="Q3:S3"/>
    <mergeCell ref="T3:V3"/>
    <mergeCell ref="W3:Y3"/>
    <mergeCell ref="B3:D3"/>
    <mergeCell ref="N10:P10"/>
    <mergeCell ref="E4:G4"/>
    <mergeCell ref="H4:J4"/>
    <mergeCell ref="K4:M4"/>
    <mergeCell ref="K8:M8"/>
    <mergeCell ref="N8:P8"/>
    <mergeCell ref="H10:J10"/>
    <mergeCell ref="W8:Y8"/>
    <mergeCell ref="Q10:S10"/>
    <mergeCell ref="T10:V10"/>
    <mergeCell ref="W10:Y10"/>
    <mergeCell ref="Q8:S8"/>
    <mergeCell ref="T8:V8"/>
    <mergeCell ref="Z10:AB10"/>
    <mergeCell ref="AC10:AE10"/>
    <mergeCell ref="B12:D12"/>
    <mergeCell ref="E12:G12"/>
    <mergeCell ref="H12:J12"/>
    <mergeCell ref="K12:M12"/>
    <mergeCell ref="Q12:S12"/>
    <mergeCell ref="T12:V12"/>
    <mergeCell ref="W12:Y12"/>
    <mergeCell ref="Z12:AB12"/>
    <mergeCell ref="AC12:AE12"/>
    <mergeCell ref="B14:D14"/>
    <mergeCell ref="E14:G14"/>
    <mergeCell ref="H14:J14"/>
    <mergeCell ref="K14:M14"/>
    <mergeCell ref="N14:P14"/>
    <mergeCell ref="T14:V14"/>
    <mergeCell ref="W14:Y14"/>
    <mergeCell ref="Z14:AB14"/>
    <mergeCell ref="AC14:AE14"/>
    <mergeCell ref="B16:D16"/>
    <mergeCell ref="E16:G16"/>
    <mergeCell ref="H16:J16"/>
    <mergeCell ref="K16:M16"/>
    <mergeCell ref="N16:P16"/>
    <mergeCell ref="Q16:S16"/>
    <mergeCell ref="W16:Y16"/>
    <mergeCell ref="Z16:AB16"/>
    <mergeCell ref="AC16:AE16"/>
    <mergeCell ref="Q18:S18"/>
    <mergeCell ref="T18:V18"/>
    <mergeCell ref="Z18:AB18"/>
    <mergeCell ref="AC18:AE18"/>
    <mergeCell ref="B18:D18"/>
    <mergeCell ref="E18:G18"/>
    <mergeCell ref="H18:J18"/>
    <mergeCell ref="K18:M18"/>
    <mergeCell ref="W20:Y20"/>
    <mergeCell ref="B20:D20"/>
    <mergeCell ref="E20:G20"/>
    <mergeCell ref="H20:J20"/>
    <mergeCell ref="K20:M20"/>
    <mergeCell ref="B22:D22"/>
    <mergeCell ref="E22:G22"/>
    <mergeCell ref="H22:J22"/>
    <mergeCell ref="K22:M22"/>
    <mergeCell ref="AN16:AN17"/>
    <mergeCell ref="N18:P18"/>
    <mergeCell ref="Z22:AB22"/>
    <mergeCell ref="AC20:AE20"/>
    <mergeCell ref="N22:P22"/>
    <mergeCell ref="Q22:S22"/>
    <mergeCell ref="T22:V22"/>
    <mergeCell ref="N20:P20"/>
    <mergeCell ref="Q20:S20"/>
    <mergeCell ref="T20:V20"/>
    <mergeCell ref="AN18:AN19"/>
    <mergeCell ref="W22:Y22"/>
    <mergeCell ref="AN4:AN5"/>
    <mergeCell ref="AN6:AN7"/>
    <mergeCell ref="AN8:AN9"/>
    <mergeCell ref="AN10:AN11"/>
    <mergeCell ref="AN20:AN21"/>
    <mergeCell ref="AN22:AN23"/>
    <mergeCell ref="AN12:AN13"/>
    <mergeCell ref="AN14:AN15"/>
  </mergeCells>
  <printOptions/>
  <pageMargins left="0.53" right="0.24" top="0.29" bottom="0.22" header="0.49" footer="0.13"/>
  <pageSetup orientation="landscape" paperSize="9" scale="87" r:id="rId2"/>
  <headerFooter alignWithMargins="0">
    <oddHeader>&amp;L&amp;"HG丸ｺﾞｼｯｸM-PRO,標準"&amp;16平成20年度仙台市実業団サッカー部会リーグ戦対戦結果表（第3部）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南配水課</cp:lastModifiedBy>
  <cp:lastPrinted>2008-11-17T23:46:18Z</cp:lastPrinted>
  <dcterms:created xsi:type="dcterms:W3CDTF">2008-04-13T23:49:30Z</dcterms:created>
  <dcterms:modified xsi:type="dcterms:W3CDTF">2008-11-17T23:46:23Z</dcterms:modified>
  <cp:category/>
  <cp:version/>
  <cp:contentType/>
  <cp:contentStatus/>
</cp:coreProperties>
</file>